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110" windowHeight="69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9" i="1" l="1"/>
  <c r="D108" i="1"/>
  <c r="Z102" i="1" l="1"/>
  <c r="Z92" i="1"/>
  <c r="Z82" i="1"/>
  <c r="Z72" i="1"/>
  <c r="Z62" i="1"/>
  <c r="Z52" i="1"/>
  <c r="Z42" i="1"/>
  <c r="Z32" i="1"/>
  <c r="Z22" i="1"/>
  <c r="Z12" i="1"/>
  <c r="Z4" i="1"/>
  <c r="Z5" i="1" s="1"/>
  <c r="Z6" i="1" s="1"/>
  <c r="Z7" i="1" s="1"/>
  <c r="Z8" i="1" s="1"/>
  <c r="Z9" i="1" s="1"/>
  <c r="Z10" i="1" s="1"/>
  <c r="Z3" i="1"/>
  <c r="Z2" i="1"/>
  <c r="T108" i="1"/>
  <c r="G65" i="3"/>
  <c r="H4" i="3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3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Z13" i="1" l="1"/>
  <c r="Z14" i="1" s="1"/>
  <c r="Z15" i="1" s="1"/>
  <c r="Z16" i="1" s="1"/>
  <c r="Z17" i="1" s="1"/>
  <c r="Z18" i="1" s="1"/>
  <c r="Z19" i="1" s="1"/>
  <c r="Z20" i="1" s="1"/>
  <c r="Z23" i="1" s="1"/>
  <c r="Z24" i="1" s="1"/>
  <c r="Z25" i="1" s="1"/>
  <c r="Z26" i="1" s="1"/>
  <c r="Z27" i="1" s="1"/>
  <c r="Z28" i="1" s="1"/>
  <c r="Z29" i="1" s="1"/>
  <c r="Z30" i="1" s="1"/>
  <c r="Z33" i="1" s="1"/>
  <c r="Z34" i="1" s="1"/>
  <c r="Z35" i="1" s="1"/>
  <c r="Z36" i="1" s="1"/>
  <c r="Z37" i="1" s="1"/>
  <c r="Z38" i="1" s="1"/>
  <c r="Z39" i="1" s="1"/>
  <c r="Z40" i="1" s="1"/>
  <c r="Z43" i="1" s="1"/>
  <c r="Z44" i="1" s="1"/>
  <c r="Z45" i="1" s="1"/>
  <c r="Z46" i="1" s="1"/>
  <c r="Z47" i="1" s="1"/>
  <c r="Z48" i="1" s="1"/>
  <c r="Z49" i="1" s="1"/>
  <c r="Z50" i="1" s="1"/>
  <c r="Z53" i="1" s="1"/>
  <c r="Z54" i="1" s="1"/>
  <c r="Z55" i="1" s="1"/>
  <c r="Z56" i="1" s="1"/>
  <c r="Z57" i="1" s="1"/>
  <c r="Z58" i="1" s="1"/>
  <c r="Z59" i="1" s="1"/>
  <c r="Z60" i="1" s="1"/>
  <c r="Z63" i="1" s="1"/>
  <c r="Z64" i="1" s="1"/>
  <c r="Z65" i="1" s="1"/>
  <c r="Z66" i="1" s="1"/>
  <c r="Z67" i="1" s="1"/>
  <c r="Z68" i="1" s="1"/>
  <c r="Z69" i="1" s="1"/>
  <c r="Z70" i="1" s="1"/>
  <c r="Z73" i="1" s="1"/>
  <c r="Z74" i="1" s="1"/>
  <c r="Z75" i="1" s="1"/>
  <c r="Z76" i="1" s="1"/>
  <c r="Z77" i="1" s="1"/>
  <c r="Z78" i="1" s="1"/>
  <c r="Z79" i="1" s="1"/>
  <c r="Z80" i="1" s="1"/>
  <c r="Z83" i="1" s="1"/>
  <c r="Z84" i="1" s="1"/>
  <c r="Z85" i="1" s="1"/>
  <c r="Z86" i="1" s="1"/>
  <c r="Z87" i="1" s="1"/>
  <c r="Z88" i="1" s="1"/>
  <c r="Z89" i="1" s="1"/>
  <c r="Z90" i="1" s="1"/>
  <c r="Z93" i="1" s="1"/>
  <c r="Z94" i="1" s="1"/>
  <c r="Z95" i="1" s="1"/>
  <c r="Z96" i="1" s="1"/>
  <c r="Z97" i="1" s="1"/>
  <c r="Z98" i="1" s="1"/>
  <c r="Z99" i="1" s="1"/>
  <c r="Z100" i="1" s="1"/>
  <c r="Z103" i="1" s="1"/>
  <c r="Z104" i="1" s="1"/>
  <c r="Z105" i="1" s="1"/>
  <c r="Z106" i="1" s="1"/>
  <c r="Z107" i="1" s="1"/>
  <c r="Z108" i="1" s="1"/>
  <c r="Z109" i="1" s="1"/>
  <c r="Z110" i="1" s="1"/>
  <c r="E97" i="2"/>
  <c r="E96" i="2"/>
  <c r="E95" i="2"/>
  <c r="E94" i="2"/>
  <c r="E93" i="2"/>
  <c r="E92" i="2"/>
  <c r="E90" i="2"/>
  <c r="E89" i="2"/>
  <c r="E88" i="2"/>
  <c r="E87" i="2"/>
  <c r="E86" i="2"/>
  <c r="E85" i="2"/>
  <c r="E84" i="2"/>
  <c r="E83" i="2"/>
  <c r="E82" i="2"/>
  <c r="E80" i="2"/>
  <c r="E79" i="2"/>
  <c r="E78" i="2"/>
  <c r="E77" i="2"/>
  <c r="E76" i="2"/>
  <c r="E75" i="2"/>
  <c r="E74" i="2"/>
  <c r="E73" i="2"/>
  <c r="E72" i="2"/>
  <c r="E70" i="2"/>
  <c r="E69" i="2"/>
  <c r="E68" i="2"/>
  <c r="E67" i="2"/>
  <c r="E66" i="2"/>
  <c r="E64" i="2"/>
  <c r="E63" i="2"/>
  <c r="E62" i="2"/>
  <c r="E61" i="2"/>
  <c r="E60" i="2"/>
  <c r="E59" i="2"/>
  <c r="E58" i="2"/>
  <c r="E57" i="2"/>
  <c r="E56" i="2"/>
  <c r="E54" i="2"/>
  <c r="E53" i="2"/>
  <c r="E52" i="2"/>
  <c r="E51" i="2"/>
  <c r="E50" i="2"/>
  <c r="E48" i="2"/>
  <c r="E47" i="2"/>
  <c r="E46" i="2"/>
  <c r="E45" i="2"/>
  <c r="E43" i="2"/>
  <c r="E42" i="2"/>
  <c r="E41" i="2"/>
  <c r="E40" i="2"/>
  <c r="E39" i="2"/>
  <c r="E38" i="2"/>
  <c r="E36" i="2"/>
  <c r="E35" i="2"/>
  <c r="E34" i="2"/>
  <c r="E33" i="2"/>
  <c r="E32" i="2"/>
  <c r="E31" i="2"/>
  <c r="E29" i="2"/>
  <c r="E28" i="2"/>
  <c r="E27" i="2"/>
  <c r="E26" i="2"/>
  <c r="C15" i="2"/>
  <c r="C16" i="2"/>
  <c r="E103" i="1"/>
  <c r="E93" i="1"/>
  <c r="E83" i="1"/>
  <c r="E73" i="1"/>
  <c r="E63" i="1"/>
  <c r="E53" i="1"/>
  <c r="E43" i="1"/>
  <c r="E33" i="1"/>
  <c r="E23" i="1"/>
  <c r="E13" i="1"/>
  <c r="E3" i="1"/>
  <c r="D107" i="1"/>
  <c r="D106" i="1"/>
  <c r="D105" i="1"/>
  <c r="D104" i="1"/>
  <c r="D103" i="1"/>
  <c r="D102" i="1"/>
  <c r="D100" i="1"/>
  <c r="D99" i="1"/>
  <c r="D98" i="1"/>
  <c r="D97" i="1"/>
  <c r="D96" i="1"/>
  <c r="D95" i="1"/>
  <c r="D94" i="1"/>
  <c r="D93" i="1"/>
  <c r="D92" i="1"/>
  <c r="D90" i="1"/>
  <c r="D89" i="1"/>
  <c r="D88" i="1"/>
  <c r="D87" i="1"/>
  <c r="D86" i="1"/>
  <c r="D85" i="1"/>
  <c r="D84" i="1"/>
  <c r="D83" i="1"/>
  <c r="D82" i="1"/>
  <c r="D76" i="1"/>
  <c r="D75" i="1"/>
  <c r="D74" i="1"/>
  <c r="D73" i="1"/>
  <c r="D72" i="1"/>
  <c r="D70" i="1"/>
  <c r="D69" i="1"/>
  <c r="D68" i="1"/>
  <c r="D67" i="1"/>
  <c r="D66" i="1"/>
  <c r="D65" i="1"/>
  <c r="D64" i="1"/>
  <c r="D63" i="1"/>
  <c r="D62" i="1"/>
  <c r="D56" i="1"/>
  <c r="D55" i="1"/>
  <c r="D54" i="1"/>
  <c r="D53" i="1"/>
  <c r="D52" i="1"/>
  <c r="D45" i="1"/>
  <c r="D44" i="1"/>
  <c r="D43" i="1"/>
  <c r="D42" i="1"/>
  <c r="D37" i="1"/>
  <c r="D36" i="1"/>
  <c r="D35" i="1"/>
  <c r="D34" i="1"/>
  <c r="D33" i="1"/>
  <c r="D32" i="1"/>
  <c r="D27" i="1"/>
  <c r="D26" i="1"/>
  <c r="D25" i="1"/>
  <c r="D24" i="1"/>
  <c r="D23" i="1"/>
  <c r="D22" i="1"/>
  <c r="D15" i="1"/>
  <c r="D14" i="1"/>
  <c r="D13" i="1"/>
  <c r="D12" i="1"/>
  <c r="D10" i="1"/>
  <c r="D9" i="1"/>
  <c r="D8" i="1"/>
  <c r="D7" i="1"/>
  <c r="D6" i="1"/>
  <c r="D5" i="1"/>
  <c r="D4" i="1"/>
  <c r="D3" i="1"/>
  <c r="D2" i="1"/>
  <c r="F32" i="2" l="1"/>
  <c r="F39" i="2"/>
  <c r="F51" i="2"/>
  <c r="F57" i="2"/>
  <c r="F73" i="2"/>
  <c r="F83" i="2"/>
  <c r="F27" i="2"/>
  <c r="F46" i="2"/>
  <c r="F67" i="2"/>
  <c r="F93" i="2"/>
</calcChain>
</file>

<file path=xl/sharedStrings.xml><?xml version="1.0" encoding="utf-8"?>
<sst xmlns="http://schemas.openxmlformats.org/spreadsheetml/2006/main" count="60" uniqueCount="27">
  <si>
    <t>GDP Source: http://www.bea.gov/national/xls/gdplev.xls</t>
  </si>
  <si>
    <t>http://politicsthatwork.com</t>
  </si>
  <si>
    <t>GDP (billions, cur. $)</t>
  </si>
  <si>
    <t>Debt (billions, cur. $)</t>
  </si>
  <si>
    <t>Fiscal Year</t>
  </si>
  <si>
    <t>Eisenhower</t>
  </si>
  <si>
    <t>JFK</t>
  </si>
  <si>
    <t>LBJ</t>
  </si>
  <si>
    <t>Nixon</t>
  </si>
  <si>
    <t>Ford</t>
  </si>
  <si>
    <t>Carter</t>
  </si>
  <si>
    <t>Reagan</t>
  </si>
  <si>
    <t>Bush 41</t>
  </si>
  <si>
    <t>Clinton</t>
  </si>
  <si>
    <t>Bush 43</t>
  </si>
  <si>
    <t>Obama</t>
  </si>
  <si>
    <t>% of GDP</t>
  </si>
  <si>
    <t>President</t>
  </si>
  <si>
    <t>Debt source: http://www.treasurydirect.gov/govt/reports/pd/histdebt/histdebt.htm</t>
  </si>
  <si>
    <t>Change in Debt/GDP</t>
  </si>
  <si>
    <t>Republican Total</t>
  </si>
  <si>
    <t>Democratic Total</t>
  </si>
  <si>
    <t>Change</t>
  </si>
  <si>
    <t>% change</t>
  </si>
  <si>
    <t>Cumulative</t>
  </si>
  <si>
    <t>Average annual change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</si>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</sst>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horizontal="right"/>
    </xf>
    <xf numFmtId="0" fontId="2" fillId="0" borderId="0" xfId="1"/>
    <xf numFmtId="164" fontId="0" fillId="0" borderId="0" xfId="0" applyNumberFormat="1"/>
    <xf numFmtId="9" fontId="0" fillId="0" borderId="0" xfId="0" applyNumberFormat="1"/>
    <xf numFmtId="0" fontId="1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Eisenhower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Sheet1!$A$2:$A$10</c:f>
              <c:numCache>
                <c:formatCode>General</c:formatCode>
                <c:ptCount val="9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</c:numCache>
            </c:numRef>
          </c:cat>
          <c:val>
            <c:numRef>
              <c:f>Sheet1!$D$2:$D$10</c:f>
              <c:numCache>
                <c:formatCode>0%</c:formatCode>
                <c:ptCount val="9"/>
                <c:pt idx="0">
                  <c:v>0.68275869037354386</c:v>
                </c:pt>
                <c:pt idx="1">
                  <c:v>0.69358117900398875</c:v>
                </c:pt>
                <c:pt idx="2">
                  <c:v>0.64376870671661202</c:v>
                </c:pt>
                <c:pt idx="3">
                  <c:v>0.60597825738573641</c:v>
                </c:pt>
                <c:pt idx="4">
                  <c:v>0.56965081469031376</c:v>
                </c:pt>
                <c:pt idx="5">
                  <c:v>0.57332617789587137</c:v>
                </c:pt>
                <c:pt idx="6">
                  <c:v>0.54489168818798084</c:v>
                </c:pt>
                <c:pt idx="7">
                  <c:v>0.52702146300086516</c:v>
                </c:pt>
                <c:pt idx="8">
                  <c:v>0.51299651803665902</c:v>
                </c:pt>
              </c:numCache>
            </c:numRef>
          </c:val>
          <c:smooth val="0"/>
        </c:ser>
        <c:ser>
          <c:idx val="1"/>
          <c:order val="1"/>
          <c:tx>
            <c:v>Avg. Growth Rate</c:v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Sheet1!$Z$2:$Z$10</c:f>
              <c:numCache>
                <c:formatCode>General</c:formatCode>
                <c:ptCount val="9"/>
                <c:pt idx="0" formatCode="0%">
                  <c:v>0.68275869037354386</c:v>
                </c:pt>
                <c:pt idx="1">
                  <c:v>0.68828334483694709</c:v>
                </c:pt>
                <c:pt idx="2">
                  <c:v>0.69385270295241708</c:v>
                </c:pt>
                <c:pt idx="3">
                  <c:v>0.69946712644692177</c:v>
                </c:pt>
                <c:pt idx="4">
                  <c:v>0.70512697997440243</c:v>
                </c:pt>
                <c:pt idx="5">
                  <c:v>0.71083263113945805</c:v>
                </c:pt>
                <c:pt idx="6">
                  <c:v>0.71658445052122044</c:v>
                </c:pt>
                <c:pt idx="7">
                  <c:v>0.7223828116974238</c:v>
                </c:pt>
                <c:pt idx="8">
                  <c:v>0.72822809126866805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231424"/>
        <c:axId val="143654208"/>
      </c:lineChart>
      <c:catAx>
        <c:axId val="14423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654208"/>
        <c:crosses val="autoZero"/>
        <c:auto val="1"/>
        <c:lblAlgn val="ctr"/>
        <c:lblOffset val="100"/>
        <c:noMultiLvlLbl val="0"/>
      </c:catAx>
      <c:valAx>
        <c:axId val="143654208"/>
        <c:scaling>
          <c:orientation val="minMax"/>
          <c:max val="1.100000000000000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Debt as a $</a:t>
                </a:r>
                <a:r>
                  <a:rPr lang="en-US" baseline="0"/>
                  <a:t> of GDP</a:t>
                </a:r>
                <a:endParaRPr lang="en-US"/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44231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459623797025369"/>
          <c:y val="5.0542067658209393E-2"/>
          <c:w val="0.28172309711286087"/>
          <c:h val="0.16743438320209975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v>Bush 43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Sheet1!$A$92:$A$100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Sheet1!$D$92:$D$100</c:f>
              <c:numCache>
                <c:formatCode>0%</c:formatCode>
                <c:ptCount val="9"/>
                <c:pt idx="0">
                  <c:v>0.54674945980907752</c:v>
                </c:pt>
                <c:pt idx="1">
                  <c:v>0.5673637864356329</c:v>
                </c:pt>
                <c:pt idx="2">
                  <c:v>0.58929787612774376</c:v>
                </c:pt>
                <c:pt idx="3">
                  <c:v>0.60114971986169508</c:v>
                </c:pt>
                <c:pt idx="4">
                  <c:v>0.6058417148493932</c:v>
                </c:pt>
                <c:pt idx="5">
                  <c:v>0.61396039948435188</c:v>
                </c:pt>
                <c:pt idx="6">
                  <c:v>0.62217863266442508</c:v>
                </c:pt>
                <c:pt idx="7">
                  <c:v>0.68109228438250924</c:v>
                </c:pt>
                <c:pt idx="8">
                  <c:v>0.8259988073482144</c:v>
                </c:pt>
              </c:numCache>
            </c:numRef>
          </c:val>
          <c:smooth val="0"/>
        </c:ser>
        <c:ser>
          <c:idx val="1"/>
          <c:order val="1"/>
          <c:tx>
            <c:v>Avg. Growth Rate</c:v>
          </c:tx>
          <c:spPr>
            <a:ln w="19050">
              <a:solidFill>
                <a:srgbClr val="F79646"/>
              </a:solidFill>
            </a:ln>
          </c:spPr>
          <c:marker>
            <c:symbol val="none"/>
          </c:marker>
          <c:val>
            <c:numRef>
              <c:f>Sheet1!$Z$92:$Z$100</c:f>
              <c:numCache>
                <c:formatCode>General</c:formatCode>
                <c:ptCount val="9"/>
                <c:pt idx="0" formatCode="0%">
                  <c:v>0.54674945980907752</c:v>
                </c:pt>
                <c:pt idx="1">
                  <c:v>0.55117357316872573</c:v>
                </c:pt>
                <c:pt idx="2">
                  <c:v>0.55563348497072784</c:v>
                </c:pt>
                <c:pt idx="3">
                  <c:v>0.56012948488407988</c:v>
                </c:pt>
                <c:pt idx="4">
                  <c:v>0.56466186492168224</c:v>
                </c:pt>
                <c:pt idx="5">
                  <c:v>0.56923091945930582</c:v>
                </c:pt>
                <c:pt idx="6">
                  <c:v>0.57383694525471152</c:v>
                </c:pt>
                <c:pt idx="7">
                  <c:v>0.57848024146692467</c:v>
                </c:pt>
                <c:pt idx="8">
                  <c:v>0.58316110967566515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87712"/>
        <c:axId val="164459584"/>
      </c:lineChart>
      <c:catAx>
        <c:axId val="16478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459584"/>
        <c:crosses val="autoZero"/>
        <c:auto val="1"/>
        <c:lblAlgn val="ctr"/>
        <c:lblOffset val="100"/>
        <c:noMultiLvlLbl val="0"/>
      </c:catAx>
      <c:valAx>
        <c:axId val="164459584"/>
        <c:scaling>
          <c:orientation val="minMax"/>
          <c:max val="1.100000000000000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Debt as a $ of GDP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64787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459623797025369"/>
          <c:y val="5.5171697287839022E-2"/>
          <c:w val="0.28172309711286087"/>
          <c:h val="0.16743438320209975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v>Obama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Sheet1!$A$102:$A$110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Sheet1!$D$102:$D$110</c:f>
              <c:numCache>
                <c:formatCode>0%</c:formatCode>
                <c:ptCount val="9"/>
                <c:pt idx="0">
                  <c:v>0.8259988073482144</c:v>
                </c:pt>
                <c:pt idx="1">
                  <c:v>0.90625905688779362</c:v>
                </c:pt>
                <c:pt idx="2">
                  <c:v>0.9531148111894715</c:v>
                </c:pt>
                <c:pt idx="3">
                  <c:v>0.99400127495705048</c:v>
                </c:pt>
                <c:pt idx="4">
                  <c:v>0.99821586981812493</c:v>
                </c:pt>
                <c:pt idx="5">
                  <c:v>1.0232956936517226</c:v>
                </c:pt>
                <c:pt idx="6">
                  <c:v>1.0063206919494345</c:v>
                </c:pt>
                <c:pt idx="7">
                  <c:v>1.0540686089719424</c:v>
                </c:pt>
              </c:numCache>
            </c:numRef>
          </c:val>
          <c:smooth val="0"/>
        </c:ser>
        <c:ser>
          <c:idx val="1"/>
          <c:order val="1"/>
          <c:tx>
            <c:v>Avg. Growth Rate</c:v>
          </c:tx>
          <c:spPr>
            <a:ln w="19050">
              <a:solidFill>
                <a:srgbClr val="F79646"/>
              </a:solidFill>
            </a:ln>
          </c:spPr>
          <c:marker>
            <c:symbol val="none"/>
          </c:marker>
          <c:val>
            <c:numRef>
              <c:f>Sheet1!$Z$102:$Z$109</c:f>
              <c:numCache>
                <c:formatCode>General</c:formatCode>
                <c:ptCount val="8"/>
                <c:pt idx="0" formatCode="0%">
                  <c:v>0.8259988073482144</c:v>
                </c:pt>
                <c:pt idx="1">
                  <c:v>0.83268251282442796</c:v>
                </c:pt>
                <c:pt idx="2">
                  <c:v>0.83942030060499273</c:v>
                </c:pt>
                <c:pt idx="3">
                  <c:v>0.84621260830578737</c:v>
                </c:pt>
                <c:pt idx="4">
                  <c:v>0.85305987708373132</c:v>
                </c:pt>
                <c:pt idx="5">
                  <c:v>0.85996255166543811</c:v>
                </c:pt>
                <c:pt idx="6">
                  <c:v>0.86692108037609983</c:v>
                </c:pt>
                <c:pt idx="7">
                  <c:v>0.8739359151686058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89248"/>
        <c:axId val="164742848"/>
      </c:lineChart>
      <c:catAx>
        <c:axId val="16478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742848"/>
        <c:crosses val="autoZero"/>
        <c:auto val="1"/>
        <c:lblAlgn val="ctr"/>
        <c:lblOffset val="100"/>
        <c:noMultiLvlLbl val="0"/>
      </c:catAx>
      <c:valAx>
        <c:axId val="164742848"/>
        <c:scaling>
          <c:orientation val="minMax"/>
          <c:max val="1.100000000000000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Debt as a $ of GDP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64789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404068241469818"/>
          <c:y val="0.57369021580635748"/>
          <c:w val="0.28172309711286087"/>
          <c:h val="0.16743438320209975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Sheet2!$B$2:$B$11</c:f>
              <c:strCache>
                <c:ptCount val="10"/>
                <c:pt idx="0">
                  <c:v>LBJ</c:v>
                </c:pt>
                <c:pt idx="1">
                  <c:v>Clinton</c:v>
                </c:pt>
                <c:pt idx="2">
                  <c:v>JFK</c:v>
                </c:pt>
                <c:pt idx="3">
                  <c:v>Nixon</c:v>
                </c:pt>
                <c:pt idx="4">
                  <c:v>Carter</c:v>
                </c:pt>
                <c:pt idx="5">
                  <c:v>Ford</c:v>
                </c:pt>
                <c:pt idx="6">
                  <c:v>Bush 41</c:v>
                </c:pt>
                <c:pt idx="7">
                  <c:v>Reagan</c:v>
                </c:pt>
                <c:pt idx="8">
                  <c:v>Obama</c:v>
                </c:pt>
                <c:pt idx="9">
                  <c:v>Bush 43</c:v>
                </c:pt>
              </c:strCache>
            </c:strRef>
          </c:cat>
          <c:val>
            <c:numRef>
              <c:f>Sheet2!$C$2:$C$11</c:f>
              <c:numCache>
                <c:formatCode>0%</c:formatCode>
                <c:ptCount val="10"/>
                <c:pt idx="0">
                  <c:v>-0.10770593144525614</c:v>
                </c:pt>
                <c:pt idx="1">
                  <c:v>-9.4576500494378046E-2</c:v>
                </c:pt>
                <c:pt idx="2">
                  <c:v>-5.8472022181745076E-2</c:v>
                </c:pt>
                <c:pt idx="3">
                  <c:v>-4.009089412844008E-2</c:v>
                </c:pt>
                <c:pt idx="4">
                  <c:v>-2.4252936558862737E-2</c:v>
                </c:pt>
                <c:pt idx="5">
                  <c:v>2.8286711310345103E-2</c:v>
                </c:pt>
                <c:pt idx="6">
                  <c:v>0.13627426788651587</c:v>
                </c:pt>
                <c:pt idx="7">
                  <c:v>0.19429024738423961</c:v>
                </c:pt>
                <c:pt idx="8">
                  <c:v>0.19729688630350817</c:v>
                </c:pt>
                <c:pt idx="9">
                  <c:v>0.27924934753913688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axId val="146358272"/>
        <c:axId val="164743424"/>
      </c:barChart>
      <c:catAx>
        <c:axId val="146358272"/>
        <c:scaling>
          <c:orientation val="minMax"/>
        </c:scaling>
        <c:delete val="0"/>
        <c:axPos val="b"/>
        <c:majorTickMark val="out"/>
        <c:minorTickMark val="none"/>
        <c:tickLblPos val="low"/>
        <c:crossAx val="164743424"/>
        <c:crosses val="autoZero"/>
        <c:auto val="1"/>
        <c:lblAlgn val="ctr"/>
        <c:lblOffset val="100"/>
        <c:noMultiLvlLbl val="0"/>
      </c:catAx>
      <c:valAx>
        <c:axId val="164743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Change</a:t>
                </a:r>
                <a:r>
                  <a:rPr lang="en-US" baseline="0"/>
                  <a:t> in Debt/GDP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low"/>
        <c:crossAx val="146358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v>JFK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Sheet1!$A$12:$A$20</c:f>
              <c:numCache>
                <c:formatCode>General</c:formatCode>
                <c:ptCount val="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</c:numCache>
            </c:numRef>
          </c:cat>
          <c:val>
            <c:numRef>
              <c:f>Sheet1!$D$12:$D$20</c:f>
              <c:numCache>
                <c:formatCode>0%</c:formatCode>
                <c:ptCount val="9"/>
                <c:pt idx="0">
                  <c:v>0.51299651803665902</c:v>
                </c:pt>
                <c:pt idx="1">
                  <c:v>0.49281246524685174</c:v>
                </c:pt>
                <c:pt idx="2">
                  <c:v>0.47895338709115248</c:v>
                </c:pt>
                <c:pt idx="3">
                  <c:v>0.45452449585491395</c:v>
                </c:pt>
              </c:numCache>
            </c:numRef>
          </c:val>
          <c:smooth val="0"/>
        </c:ser>
        <c:ser>
          <c:idx val="1"/>
          <c:order val="1"/>
          <c:tx>
            <c:v>Avg. Growth Rate</c:v>
          </c:tx>
          <c:spPr>
            <a:ln w="19050">
              <a:solidFill>
                <a:srgbClr val="F79646"/>
              </a:solidFill>
            </a:ln>
          </c:spPr>
          <c:marker>
            <c:symbol val="none"/>
          </c:marker>
          <c:val>
            <c:numRef>
              <c:f>Sheet1!$Z$12:$Z$15</c:f>
              <c:numCache>
                <c:formatCode>General</c:formatCode>
                <c:ptCount val="4"/>
                <c:pt idx="0" formatCode="0%">
                  <c:v>0.51299651803665902</c:v>
                </c:pt>
                <c:pt idx="1">
                  <c:v>0.51714751390539115</c:v>
                </c:pt>
                <c:pt idx="2">
                  <c:v>0.52133209824128901</c:v>
                </c:pt>
                <c:pt idx="3">
                  <c:v>0.52555054283097025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36736"/>
        <c:axId val="146188544"/>
      </c:lineChart>
      <c:catAx>
        <c:axId val="14603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188544"/>
        <c:crosses val="autoZero"/>
        <c:auto val="1"/>
        <c:lblAlgn val="ctr"/>
        <c:lblOffset val="100"/>
        <c:noMultiLvlLbl val="0"/>
      </c:catAx>
      <c:valAx>
        <c:axId val="146188544"/>
        <c:scaling>
          <c:orientation val="minMax"/>
          <c:max val="1.100000000000000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Debt as a $ of GDP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46036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737401574803146"/>
          <c:y val="5.9801326917468652E-2"/>
          <c:w val="0.28172309711286087"/>
          <c:h val="0.16743438320209975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v>LBJ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Sheet1!$A$22:$A$30</c:f>
              <c:numCache>
                <c:formatCode>General</c:formatCode>
                <c:ptCount val="9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</c:numCache>
            </c:numRef>
          </c:cat>
          <c:val>
            <c:numRef>
              <c:f>Sheet1!$D$22:$D$30</c:f>
              <c:numCache>
                <c:formatCode>0%</c:formatCode>
                <c:ptCount val="9"/>
                <c:pt idx="0">
                  <c:v>0.45452449585491395</c:v>
                </c:pt>
                <c:pt idx="1">
                  <c:v>0.42661543496522791</c:v>
                </c:pt>
                <c:pt idx="2">
                  <c:v>0.3925240341048834</c:v>
                </c:pt>
                <c:pt idx="3">
                  <c:v>0.37857831936235342</c:v>
                </c:pt>
                <c:pt idx="4">
                  <c:v>0.36878345509377192</c:v>
                </c:pt>
                <c:pt idx="5">
                  <c:v>0.3468185644096578</c:v>
                </c:pt>
              </c:numCache>
            </c:numRef>
          </c:val>
          <c:smooth val="0"/>
        </c:ser>
        <c:ser>
          <c:idx val="1"/>
          <c:order val="1"/>
          <c:tx>
            <c:v>Avg. Growth Rate</c:v>
          </c:tx>
          <c:spPr>
            <a:ln w="19050">
              <a:solidFill>
                <a:srgbClr val="F79646"/>
              </a:solidFill>
            </a:ln>
          </c:spPr>
          <c:marker>
            <c:symbol val="none"/>
          </c:marker>
          <c:val>
            <c:numRef>
              <c:f>Sheet1!$Z$22:$Z$27</c:f>
              <c:numCache>
                <c:formatCode>General</c:formatCode>
                <c:ptCount val="6"/>
                <c:pt idx="0" formatCode="0%">
                  <c:v>0.45452449585491395</c:v>
                </c:pt>
                <c:pt idx="1">
                  <c:v>0.45820235571983503</c:v>
                </c:pt>
                <c:pt idx="2">
                  <c:v>0.46190997559397312</c:v>
                </c:pt>
                <c:pt idx="3">
                  <c:v>0.46564759628534735</c:v>
                </c:pt>
                <c:pt idx="4">
                  <c:v>0.46941546055051453</c:v>
                </c:pt>
                <c:pt idx="5">
                  <c:v>0.47321381311033628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38272"/>
        <c:axId val="146190272"/>
      </c:lineChart>
      <c:catAx>
        <c:axId val="14603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190272"/>
        <c:crosses val="autoZero"/>
        <c:auto val="1"/>
        <c:lblAlgn val="ctr"/>
        <c:lblOffset val="100"/>
        <c:noMultiLvlLbl val="0"/>
      </c:catAx>
      <c:valAx>
        <c:axId val="146190272"/>
        <c:scaling>
          <c:orientation val="minMax"/>
          <c:max val="1.100000000000000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Debt as a $ of GDP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46038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181846019247592"/>
          <c:y val="5.0542067658209393E-2"/>
          <c:w val="0.28172309711286087"/>
          <c:h val="0.16743438320209975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v>Nixon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Sheet1!$A$32:$A$40</c:f>
              <c:numCache>
                <c:formatCode>General</c:formatCode>
                <c:ptCount val="9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</c:numCache>
            </c:numRef>
          </c:cat>
          <c:val>
            <c:numRef>
              <c:f>Sheet1!$D$32:$D$40</c:f>
              <c:numCache>
                <c:formatCode>0%</c:formatCode>
                <c:ptCount val="9"/>
                <c:pt idx="0">
                  <c:v>0.3468185644096578</c:v>
                </c:pt>
                <c:pt idx="1">
                  <c:v>0.34475202802298532</c:v>
                </c:pt>
                <c:pt idx="2">
                  <c:v>0.34092288444557289</c:v>
                </c:pt>
                <c:pt idx="3">
                  <c:v>0.33317253660363383</c:v>
                </c:pt>
                <c:pt idx="4">
                  <c:v>0.32071515947643681</c:v>
                </c:pt>
                <c:pt idx="5">
                  <c:v>0.30672767028121772</c:v>
                </c:pt>
              </c:numCache>
            </c:numRef>
          </c:val>
          <c:smooth val="0"/>
        </c:ser>
        <c:ser>
          <c:idx val="1"/>
          <c:order val="1"/>
          <c:tx>
            <c:v>Avg. Growth Rate</c:v>
          </c:tx>
          <c:spPr>
            <a:ln w="19050">
              <a:solidFill>
                <a:srgbClr val="F79646"/>
              </a:solidFill>
            </a:ln>
          </c:spPr>
          <c:marker>
            <c:symbol val="none"/>
          </c:marker>
          <c:val>
            <c:numRef>
              <c:f>Sheet1!$Z$32:$Z$37</c:f>
              <c:numCache>
                <c:formatCode>General</c:formatCode>
                <c:ptCount val="6"/>
                <c:pt idx="0" formatCode="0%">
                  <c:v>0.3468185644096578</c:v>
                </c:pt>
                <c:pt idx="1">
                  <c:v>0.3496249039800976</c:v>
                </c:pt>
                <c:pt idx="2">
                  <c:v>0.35245395150966297</c:v>
                </c:pt>
                <c:pt idx="3">
                  <c:v>0.35530589074354757</c:v>
                </c:pt>
                <c:pt idx="4">
                  <c:v>0.35818090691374943</c:v>
                </c:pt>
                <c:pt idx="5">
                  <c:v>0.36107918675110195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42208"/>
        <c:axId val="146192000"/>
      </c:lineChart>
      <c:catAx>
        <c:axId val="14614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192000"/>
        <c:crosses val="autoZero"/>
        <c:auto val="1"/>
        <c:lblAlgn val="ctr"/>
        <c:lblOffset val="100"/>
        <c:noMultiLvlLbl val="0"/>
      </c:catAx>
      <c:valAx>
        <c:axId val="146192000"/>
        <c:scaling>
          <c:orientation val="minMax"/>
          <c:max val="1.100000000000000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Debt as a $ of GDP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46142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181846019247592"/>
          <c:y val="5.5171697287839022E-2"/>
          <c:w val="0.28172309711286087"/>
          <c:h val="0.16743438320209975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v>Ford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Sheet1!$A$42:$A$50</c:f>
              <c:numCache>
                <c:formatCode>General</c:formatCode>
                <c:ptCount val="9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</c:numCache>
            </c:numRef>
          </c:cat>
          <c:val>
            <c:numRef>
              <c:f>Sheet1!$D$42:$D$50</c:f>
              <c:numCache>
                <c:formatCode>0%</c:formatCode>
                <c:ptCount val="9"/>
                <c:pt idx="0">
                  <c:v>0.30672767028121772</c:v>
                </c:pt>
                <c:pt idx="1">
                  <c:v>0.31570193617147252</c:v>
                </c:pt>
                <c:pt idx="2">
                  <c:v>0.33043939071154665</c:v>
                </c:pt>
                <c:pt idx="3">
                  <c:v>0.33501438159156283</c:v>
                </c:pt>
              </c:numCache>
            </c:numRef>
          </c:val>
          <c:smooth val="0"/>
        </c:ser>
        <c:ser>
          <c:idx val="1"/>
          <c:order val="1"/>
          <c:tx>
            <c:v>Avg. Growth Rate</c:v>
          </c:tx>
          <c:spPr>
            <a:ln w="19050">
              <a:solidFill>
                <a:srgbClr val="F79646"/>
              </a:solidFill>
            </a:ln>
          </c:spPr>
          <c:marker>
            <c:symbol val="none"/>
          </c:marker>
          <c:val>
            <c:numRef>
              <c:f>Sheet1!$Z$42:$Z$45</c:f>
              <c:numCache>
                <c:formatCode>General</c:formatCode>
                <c:ptCount val="4"/>
                <c:pt idx="0" formatCode="0%">
                  <c:v>0.30672767028121772</c:v>
                </c:pt>
                <c:pt idx="1">
                  <c:v>0.30920960777474316</c:v>
                </c:pt>
                <c:pt idx="2">
                  <c:v>0.31171162827452659</c:v>
                </c:pt>
                <c:pt idx="3">
                  <c:v>0.3142338942855229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44256"/>
        <c:axId val="146193728"/>
      </c:lineChart>
      <c:catAx>
        <c:axId val="14614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193728"/>
        <c:crosses val="autoZero"/>
        <c:auto val="1"/>
        <c:lblAlgn val="ctr"/>
        <c:lblOffset val="100"/>
        <c:noMultiLvlLbl val="0"/>
      </c:catAx>
      <c:valAx>
        <c:axId val="146193728"/>
        <c:scaling>
          <c:orientation val="minMax"/>
          <c:max val="1.100000000000000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Debt as a $ of GDP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46144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181846019247592"/>
          <c:y val="5.0542067658209393E-2"/>
          <c:w val="0.28172309711286087"/>
          <c:h val="0.16743438320209975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v>Carter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Sheet1!$A$52:$A$60</c:f>
              <c:numCache>
                <c:formatCode>General</c:formatCode>
                <c:ptCount val="9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</c:numCache>
            </c:numRef>
          </c:cat>
          <c:val>
            <c:numRef>
              <c:f>Sheet1!$D$52:$D$60</c:f>
              <c:numCache>
                <c:formatCode>0%</c:formatCode>
                <c:ptCount val="9"/>
                <c:pt idx="0">
                  <c:v>0.33501438159156283</c:v>
                </c:pt>
                <c:pt idx="1">
                  <c:v>0.32739709751336671</c:v>
                </c:pt>
                <c:pt idx="2">
                  <c:v>0.31401504502108585</c:v>
                </c:pt>
                <c:pt idx="3">
                  <c:v>0.3171007860262009</c:v>
                </c:pt>
                <c:pt idx="4">
                  <c:v>0.31076144503270009</c:v>
                </c:pt>
              </c:numCache>
            </c:numRef>
          </c:val>
          <c:smooth val="0"/>
        </c:ser>
        <c:ser>
          <c:idx val="1"/>
          <c:order val="1"/>
          <c:tx>
            <c:v>Avg. Growth Rate</c:v>
          </c:tx>
          <c:spPr>
            <a:ln w="19050">
              <a:solidFill>
                <a:srgbClr val="F79646"/>
              </a:solidFill>
            </a:ln>
          </c:spPr>
          <c:marker>
            <c:symbol val="none"/>
          </c:marker>
          <c:val>
            <c:numRef>
              <c:f>Sheet1!$Z$52:$Z$56</c:f>
              <c:numCache>
                <c:formatCode>General</c:formatCode>
                <c:ptCount val="5"/>
                <c:pt idx="0" formatCode="0%">
                  <c:v>0.33501438159156283</c:v>
                </c:pt>
                <c:pt idx="1">
                  <c:v>0.33772520567137276</c:v>
                </c:pt>
                <c:pt idx="2">
                  <c:v>0.34045796483097468</c:v>
                </c:pt>
                <c:pt idx="3">
                  <c:v>0.34321283656168172</c:v>
                </c:pt>
                <c:pt idx="4">
                  <c:v>0.34598999979100714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618240"/>
        <c:axId val="146192576"/>
      </c:lineChart>
      <c:catAx>
        <c:axId val="16461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192576"/>
        <c:crosses val="autoZero"/>
        <c:auto val="1"/>
        <c:lblAlgn val="ctr"/>
        <c:lblOffset val="100"/>
        <c:noMultiLvlLbl val="0"/>
      </c:catAx>
      <c:valAx>
        <c:axId val="146192576"/>
        <c:scaling>
          <c:orientation val="minMax"/>
          <c:max val="1.100000000000000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Debt as a $ of GDP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64618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904068241469815"/>
          <c:y val="5.5171697287839022E-2"/>
          <c:w val="0.28172309711286087"/>
          <c:h val="0.16743438320209975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v>Reagan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Sheet1!$A$62:$A$70</c:f>
              <c:numCache>
                <c:formatCode>General</c:formatCode>
                <c:ptCount val="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</c:numCache>
            </c:numRef>
          </c:cat>
          <c:val>
            <c:numRef>
              <c:f>Sheet1!$D$62:$D$70</c:f>
              <c:numCache>
                <c:formatCode>0%</c:formatCode>
                <c:ptCount val="9"/>
                <c:pt idx="0">
                  <c:v>0.31076144503270009</c:v>
                </c:pt>
                <c:pt idx="1">
                  <c:v>0.34141524663677131</c:v>
                </c:pt>
                <c:pt idx="2">
                  <c:v>0.37855199142409501</c:v>
                </c:pt>
                <c:pt idx="3">
                  <c:v>0.38910733288786598</c:v>
                </c:pt>
                <c:pt idx="4">
                  <c:v>0.41942232038097871</c:v>
                </c:pt>
                <c:pt idx="5">
                  <c:v>0.46300871784637271</c:v>
                </c:pt>
                <c:pt idx="6">
                  <c:v>0.48258323907703998</c:v>
                </c:pt>
                <c:pt idx="7">
                  <c:v>0.49543801394379161</c:v>
                </c:pt>
                <c:pt idx="8">
                  <c:v>0.5050516924169397</c:v>
                </c:pt>
              </c:numCache>
            </c:numRef>
          </c:val>
          <c:smooth val="0"/>
        </c:ser>
        <c:ser>
          <c:idx val="1"/>
          <c:order val="1"/>
          <c:tx>
            <c:v>Avg. Growth Rate</c:v>
          </c:tx>
          <c:spPr>
            <a:ln w="19050">
              <a:solidFill>
                <a:srgbClr val="F79646"/>
              </a:solidFill>
            </a:ln>
          </c:spPr>
          <c:marker>
            <c:symbol val="none"/>
          </c:marker>
          <c:val>
            <c:numRef>
              <c:f>Sheet1!$Z$62:$Z$70</c:f>
              <c:numCache>
                <c:formatCode>General</c:formatCode>
                <c:ptCount val="9"/>
                <c:pt idx="0" formatCode="0%">
                  <c:v>0.31076144503270009</c:v>
                </c:pt>
                <c:pt idx="1">
                  <c:v>0.31327602247940273</c:v>
                </c:pt>
                <c:pt idx="2">
                  <c:v>0.31581094704392365</c:v>
                </c:pt>
                <c:pt idx="3">
                  <c:v>0.31836638336831996</c:v>
                </c:pt>
                <c:pt idx="4">
                  <c:v>0.32094249742687708</c:v>
                </c:pt>
                <c:pt idx="5">
                  <c:v>0.3235394565368887</c:v>
                </c:pt>
                <c:pt idx="6">
                  <c:v>0.32615742936952397</c:v>
                </c:pt>
                <c:pt idx="7">
                  <c:v>0.32879658596078259</c:v>
                </c:pt>
                <c:pt idx="8">
                  <c:v>0.33145709772253867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619776"/>
        <c:axId val="164457280"/>
      </c:lineChart>
      <c:catAx>
        <c:axId val="16461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457280"/>
        <c:crosses val="autoZero"/>
        <c:auto val="1"/>
        <c:lblAlgn val="ctr"/>
        <c:lblOffset val="100"/>
        <c:noMultiLvlLbl val="0"/>
      </c:catAx>
      <c:valAx>
        <c:axId val="164457280"/>
        <c:scaling>
          <c:orientation val="minMax"/>
          <c:max val="1.100000000000000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Debt as a $ of GDP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64619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348512685914262"/>
          <c:y val="5.5171697287839022E-2"/>
          <c:w val="0.28172309711286087"/>
          <c:h val="0.16743438320209975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v>Bush 41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Sheet1!$A$72:$A$80</c:f>
              <c:numCache>
                <c:formatCode>General</c:formatCode>
                <c:ptCount val="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</c:numCache>
            </c:numRef>
          </c:cat>
          <c:val>
            <c:numRef>
              <c:f>Sheet1!$D$72:$D$80</c:f>
              <c:numCache>
                <c:formatCode>0%</c:formatCode>
                <c:ptCount val="9"/>
                <c:pt idx="0">
                  <c:v>0.5050516924169397</c:v>
                </c:pt>
                <c:pt idx="1">
                  <c:v>0.54072403702208338</c:v>
                </c:pt>
                <c:pt idx="2">
                  <c:v>0.59366753347862489</c:v>
                </c:pt>
                <c:pt idx="3">
                  <c:v>0.6215681579865826</c:v>
                </c:pt>
                <c:pt idx="4">
                  <c:v>0.64132596030345557</c:v>
                </c:pt>
              </c:numCache>
            </c:numRef>
          </c:val>
          <c:smooth val="0"/>
        </c:ser>
        <c:ser>
          <c:idx val="1"/>
          <c:order val="1"/>
          <c:tx>
            <c:v>Avg. Growth Rate</c:v>
          </c:tx>
          <c:spPr>
            <a:ln w="19050">
              <a:solidFill>
                <a:srgbClr val="F79646"/>
              </a:solidFill>
            </a:ln>
          </c:spPr>
          <c:marker>
            <c:symbol val="none"/>
          </c:marker>
          <c:val>
            <c:numRef>
              <c:f>Sheet1!$Z$72:$Z$76</c:f>
              <c:numCache>
                <c:formatCode>General</c:formatCode>
                <c:ptCount val="5"/>
                <c:pt idx="0" formatCode="0%">
                  <c:v>0.5050516924169397</c:v>
                </c:pt>
                <c:pt idx="1">
                  <c:v>0.50913840141984379</c:v>
                </c:pt>
                <c:pt idx="2">
                  <c:v>0.51325817870214419</c:v>
                </c:pt>
                <c:pt idx="3">
                  <c:v>0.51741129184127344</c:v>
                </c:pt>
                <c:pt idx="4">
                  <c:v>0.52159801057981081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621312"/>
        <c:axId val="164459008"/>
      </c:lineChart>
      <c:catAx>
        <c:axId val="16462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459008"/>
        <c:crosses val="autoZero"/>
        <c:auto val="1"/>
        <c:lblAlgn val="ctr"/>
        <c:lblOffset val="100"/>
        <c:noMultiLvlLbl val="0"/>
      </c:catAx>
      <c:valAx>
        <c:axId val="164459008"/>
        <c:scaling>
          <c:orientation val="minMax"/>
          <c:max val="1.100000000000000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Debt as a $ of GDP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64621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904068241469815"/>
          <c:y val="5.0542067658209393E-2"/>
          <c:w val="0.28172309711286087"/>
          <c:h val="0.16743438320209975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v>Clinton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Sheet1!$A$82:$A$90</c:f>
              <c:numCache>
                <c:formatCode>General</c:formatCode>
                <c:ptCount val="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</c:numCache>
            </c:numRef>
          </c:cat>
          <c:val>
            <c:numRef>
              <c:f>Sheet1!$D$82:$D$90</c:f>
              <c:numCache>
                <c:formatCode>0%</c:formatCode>
                <c:ptCount val="9"/>
                <c:pt idx="0">
                  <c:v>0.64132596030345557</c:v>
                </c:pt>
                <c:pt idx="1">
                  <c:v>0.64206845309945815</c:v>
                </c:pt>
                <c:pt idx="2">
                  <c:v>0.6489976514801985</c:v>
                </c:pt>
                <c:pt idx="3">
                  <c:v>0.64502246106710082</c:v>
                </c:pt>
                <c:pt idx="4">
                  <c:v>0.62881408043182208</c:v>
                </c:pt>
                <c:pt idx="5">
                  <c:v>0.60799553413915641</c:v>
                </c:pt>
                <c:pt idx="6">
                  <c:v>0.58549892362952916</c:v>
                </c:pt>
                <c:pt idx="7">
                  <c:v>0.55170525531725079</c:v>
                </c:pt>
                <c:pt idx="8">
                  <c:v>0.54674945980907752</c:v>
                </c:pt>
              </c:numCache>
            </c:numRef>
          </c:val>
          <c:smooth val="0"/>
        </c:ser>
        <c:ser>
          <c:idx val="1"/>
          <c:order val="1"/>
          <c:tx>
            <c:v>Avg. Growth Rate</c:v>
          </c:tx>
          <c:spPr>
            <a:ln w="19050">
              <a:solidFill>
                <a:srgbClr val="F79646"/>
              </a:solidFill>
            </a:ln>
          </c:spPr>
          <c:marker>
            <c:symbol val="none"/>
          </c:marker>
          <c:val>
            <c:numRef>
              <c:f>Sheet1!$Z$82:$Z$90</c:f>
              <c:numCache>
                <c:formatCode>General</c:formatCode>
                <c:ptCount val="9"/>
                <c:pt idx="0" formatCode="0%">
                  <c:v>0.64132596030345557</c:v>
                </c:pt>
                <c:pt idx="1">
                  <c:v>0.64651535500328483</c:v>
                </c:pt>
                <c:pt idx="2">
                  <c:v>0.65174674054555226</c:v>
                </c:pt>
                <c:pt idx="3">
                  <c:v>0.65702045670607967</c:v>
                </c:pt>
                <c:pt idx="4">
                  <c:v>0.66233684601004084</c:v>
                </c:pt>
                <c:pt idx="5">
                  <c:v>0.6676962537542086</c:v>
                </c:pt>
                <c:pt idx="6">
                  <c:v>0.67309902802938137</c:v>
                </c:pt>
                <c:pt idx="7">
                  <c:v>0.6785455197429916</c:v>
                </c:pt>
                <c:pt idx="8">
                  <c:v>0.68403608264189719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86176"/>
        <c:axId val="164460736"/>
      </c:lineChart>
      <c:catAx>
        <c:axId val="16478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460736"/>
        <c:crosses val="autoZero"/>
        <c:auto val="1"/>
        <c:lblAlgn val="ctr"/>
        <c:lblOffset val="100"/>
        <c:noMultiLvlLbl val="0"/>
      </c:catAx>
      <c:valAx>
        <c:axId val="164460736"/>
        <c:scaling>
          <c:orientation val="minMax"/>
          <c:max val="1.100000000000000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Debt as a $ of GDP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64786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459623797025369"/>
          <c:y val="4.1282808398950134E-2"/>
          <c:w val="0.28172309711286087"/>
          <c:h val="0.16743438320209975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2</xdr:row>
      <xdr:rowOff>161925</xdr:rowOff>
    </xdr:from>
    <xdr:to>
      <xdr:col>12</xdr:col>
      <xdr:colOff>485775</xdr:colOff>
      <xdr:row>17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523875</xdr:colOff>
      <xdr:row>3</xdr:row>
      <xdr:rowOff>38100</xdr:rowOff>
    </xdr:from>
    <xdr:to>
      <xdr:col>21</xdr:col>
      <xdr:colOff>219075</xdr:colOff>
      <xdr:row>17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22</xdr:row>
      <xdr:rowOff>0</xdr:rowOff>
    </xdr:from>
    <xdr:to>
      <xdr:col>13</xdr:col>
      <xdr:colOff>304800</xdr:colOff>
      <xdr:row>36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9525</xdr:colOff>
      <xdr:row>21</xdr:row>
      <xdr:rowOff>180975</xdr:rowOff>
    </xdr:from>
    <xdr:to>
      <xdr:col>22</xdr:col>
      <xdr:colOff>314325</xdr:colOff>
      <xdr:row>36</xdr:row>
      <xdr:rowOff>66675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76200</xdr:colOff>
      <xdr:row>42</xdr:row>
      <xdr:rowOff>9525</xdr:rowOff>
    </xdr:from>
    <xdr:to>
      <xdr:col>13</xdr:col>
      <xdr:colOff>381000</xdr:colOff>
      <xdr:row>56</xdr:row>
      <xdr:rowOff>85725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42</xdr:row>
      <xdr:rowOff>0</xdr:rowOff>
    </xdr:from>
    <xdr:to>
      <xdr:col>22</xdr:col>
      <xdr:colOff>304800</xdr:colOff>
      <xdr:row>56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9525</xdr:colOff>
      <xdr:row>61</xdr:row>
      <xdr:rowOff>28575</xdr:rowOff>
    </xdr:from>
    <xdr:to>
      <xdr:col>13</xdr:col>
      <xdr:colOff>314325</xdr:colOff>
      <xdr:row>75</xdr:row>
      <xdr:rowOff>104775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552450</xdr:colOff>
      <xdr:row>61</xdr:row>
      <xdr:rowOff>57150</xdr:rowOff>
    </xdr:from>
    <xdr:to>
      <xdr:col>22</xdr:col>
      <xdr:colOff>247650</xdr:colOff>
      <xdr:row>75</xdr:row>
      <xdr:rowOff>133350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13</xdr:col>
      <xdr:colOff>304800</xdr:colOff>
      <xdr:row>95</xdr:row>
      <xdr:rowOff>76200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0</xdr:colOff>
      <xdr:row>81</xdr:row>
      <xdr:rowOff>0</xdr:rowOff>
    </xdr:from>
    <xdr:to>
      <xdr:col>22</xdr:col>
      <xdr:colOff>304800</xdr:colOff>
      <xdr:row>95</xdr:row>
      <xdr:rowOff>76200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28575</xdr:colOff>
      <xdr:row>98</xdr:row>
      <xdr:rowOff>161925</xdr:rowOff>
    </xdr:from>
    <xdr:to>
      <xdr:col>14</xdr:col>
      <xdr:colOff>333375</xdr:colOff>
      <xdr:row>113</xdr:row>
      <xdr:rowOff>47625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138111</xdr:colOff>
      <xdr:row>3</xdr:row>
      <xdr:rowOff>114300</xdr:rowOff>
    </xdr:from>
    <xdr:to>
      <xdr:col>13</xdr:col>
      <xdr:colOff>485774</xdr:colOff>
      <xdr:row>20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liticsthatwork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politicsthatwor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3"/>
  <sheetViews>
    <sheetView tabSelected="1" topLeftCell="A58" workbookViewId="0">
      <selection activeCell="Z110" sqref="Z110"/>
    </sheetView>
  </sheetViews>
  <sheetFormatPr defaultRowHeight="15" x14ac:dyDescent="0.25"/>
  <cols>
    <col min="4" max="4" width="9.140625" style="2"/>
    <col min="5" max="5" width="12.42578125" customWidth="1"/>
    <col min="6" max="6" width="9.140625" customWidth="1"/>
  </cols>
  <sheetData>
    <row r="1" spans="1:26" ht="45" x14ac:dyDescent="0.25">
      <c r="A1" s="1" t="s">
        <v>4</v>
      </c>
      <c r="B1" s="1" t="s">
        <v>2</v>
      </c>
      <c r="C1" s="1" t="s">
        <v>3</v>
      </c>
      <c r="D1" s="1" t="s">
        <v>16</v>
      </c>
      <c r="E1" s="1" t="s">
        <v>17</v>
      </c>
      <c r="F1" s="1"/>
      <c r="G1" s="1"/>
      <c r="Z1" t="s">
        <v>26</v>
      </c>
    </row>
    <row r="2" spans="1:26" x14ac:dyDescent="0.25">
      <c r="A2">
        <v>1953</v>
      </c>
      <c r="B2" s="5">
        <v>389.7</v>
      </c>
      <c r="C2" s="5">
        <v>266.07106163857003</v>
      </c>
      <c r="D2" s="6">
        <f>C2/B2</f>
        <v>0.68275869037354386</v>
      </c>
      <c r="E2" t="s">
        <v>5</v>
      </c>
      <c r="Z2" s="6">
        <f>D2</f>
        <v>0.68275869037354386</v>
      </c>
    </row>
    <row r="3" spans="1:26" x14ac:dyDescent="0.25">
      <c r="A3">
        <v>1954</v>
      </c>
      <c r="B3" s="5">
        <v>391.1</v>
      </c>
      <c r="C3" s="5">
        <v>271.25959910846001</v>
      </c>
      <c r="D3" s="6">
        <f t="shared" ref="D3:D15" si="0">C3/B3</f>
        <v>0.69358117900398875</v>
      </c>
      <c r="E3" s="6">
        <f>D10-D2</f>
        <v>-0.16976217233688484</v>
      </c>
      <c r="Z3">
        <f>Z2+(Z2*T$108)</f>
        <v>0.68828334483694709</v>
      </c>
    </row>
    <row r="4" spans="1:26" x14ac:dyDescent="0.25">
      <c r="A4">
        <v>1955</v>
      </c>
      <c r="B4" s="5">
        <v>426.2</v>
      </c>
      <c r="C4" s="5">
        <v>274.37422280262001</v>
      </c>
      <c r="D4" s="6">
        <f t="shared" si="0"/>
        <v>0.64376870671661202</v>
      </c>
      <c r="Z4" s="2">
        <f t="shared" ref="Z4:Z67" si="1">Z3+(Z3*T$108)</f>
        <v>0.69385270295241708</v>
      </c>
    </row>
    <row r="5" spans="1:26" x14ac:dyDescent="0.25">
      <c r="A5">
        <v>1956</v>
      </c>
      <c r="B5" s="5">
        <v>450.1</v>
      </c>
      <c r="C5" s="5">
        <v>272.75081364931998</v>
      </c>
      <c r="D5" s="6">
        <f t="shared" si="0"/>
        <v>0.60597825738573641</v>
      </c>
      <c r="Z5" s="2">
        <f t="shared" si="1"/>
        <v>0.69946712644692177</v>
      </c>
    </row>
    <row r="6" spans="1:26" x14ac:dyDescent="0.25">
      <c r="A6">
        <v>1957</v>
      </c>
      <c r="B6" s="5">
        <v>474.9</v>
      </c>
      <c r="C6" s="5">
        <v>270.52717189642999</v>
      </c>
      <c r="D6" s="6">
        <f t="shared" si="0"/>
        <v>0.56965081469031376</v>
      </c>
      <c r="Z6" s="2">
        <f t="shared" si="1"/>
        <v>0.70512697997440243</v>
      </c>
    </row>
    <row r="7" spans="1:26" x14ac:dyDescent="0.25">
      <c r="A7">
        <v>1958</v>
      </c>
      <c r="B7" s="5">
        <v>482</v>
      </c>
      <c r="C7" s="5">
        <v>276.34321774581002</v>
      </c>
      <c r="D7" s="6">
        <f t="shared" si="0"/>
        <v>0.57332617789587137</v>
      </c>
      <c r="Z7" s="2">
        <f t="shared" si="1"/>
        <v>0.71083263113945805</v>
      </c>
    </row>
    <row r="8" spans="1:26" x14ac:dyDescent="0.25">
      <c r="A8">
        <v>1959</v>
      </c>
      <c r="B8" s="5">
        <v>522.5</v>
      </c>
      <c r="C8" s="5">
        <v>284.70590707821998</v>
      </c>
      <c r="D8" s="6">
        <f t="shared" si="0"/>
        <v>0.54489168818798084</v>
      </c>
      <c r="Z8" s="2">
        <f t="shared" si="1"/>
        <v>0.71658445052122044</v>
      </c>
    </row>
    <row r="9" spans="1:26" x14ac:dyDescent="0.25">
      <c r="A9">
        <v>1960</v>
      </c>
      <c r="B9" s="5">
        <v>543.29999999999995</v>
      </c>
      <c r="C9" s="5">
        <v>286.33076084837001</v>
      </c>
      <c r="D9" s="6">
        <f t="shared" si="0"/>
        <v>0.52702146300086516</v>
      </c>
      <c r="Z9" s="2">
        <f t="shared" si="1"/>
        <v>0.7223828116974238</v>
      </c>
    </row>
    <row r="10" spans="1:26" s="2" customFormat="1" x14ac:dyDescent="0.25">
      <c r="A10" s="2">
        <v>1961</v>
      </c>
      <c r="B10" s="5">
        <v>563.29999999999995</v>
      </c>
      <c r="C10" s="5">
        <v>288.97093861004998</v>
      </c>
      <c r="D10" s="6">
        <f t="shared" si="0"/>
        <v>0.51299651803665902</v>
      </c>
      <c r="Z10" s="2">
        <f t="shared" si="1"/>
        <v>0.72822809126866805</v>
      </c>
    </row>
    <row r="11" spans="1:26" s="2" customFormat="1" x14ac:dyDescent="0.25">
      <c r="B11" s="5"/>
      <c r="C11" s="5"/>
      <c r="D11" s="5"/>
    </row>
    <row r="12" spans="1:26" x14ac:dyDescent="0.25">
      <c r="A12">
        <v>1961</v>
      </c>
      <c r="B12" s="5">
        <v>563.29999999999995</v>
      </c>
      <c r="C12" s="5">
        <v>288.97093861004998</v>
      </c>
      <c r="D12" s="6">
        <f t="shared" si="0"/>
        <v>0.51299651803665902</v>
      </c>
      <c r="E12" t="s">
        <v>6</v>
      </c>
      <c r="Z12" s="6">
        <f>D12</f>
        <v>0.51299651803665902</v>
      </c>
    </row>
    <row r="13" spans="1:26" x14ac:dyDescent="0.25">
      <c r="A13">
        <v>1962</v>
      </c>
      <c r="B13" s="5">
        <v>605.1</v>
      </c>
      <c r="C13" s="5">
        <v>298.20082272087001</v>
      </c>
      <c r="D13" s="6">
        <f t="shared" si="0"/>
        <v>0.49281246524685174</v>
      </c>
      <c r="E13" s="6">
        <f>D15-D12</f>
        <v>-5.8472022181745076E-2</v>
      </c>
      <c r="Z13" s="2">
        <f t="shared" si="1"/>
        <v>0.51714751390539115</v>
      </c>
    </row>
    <row r="14" spans="1:26" x14ac:dyDescent="0.25">
      <c r="A14">
        <v>1963</v>
      </c>
      <c r="B14" s="5">
        <v>638.6</v>
      </c>
      <c r="C14" s="5">
        <v>305.85963299640997</v>
      </c>
      <c r="D14" s="6">
        <f t="shared" si="0"/>
        <v>0.47895338709115248</v>
      </c>
      <c r="F14" s="2"/>
      <c r="Z14" s="2">
        <f t="shared" si="1"/>
        <v>0.52133209824128901</v>
      </c>
    </row>
    <row r="15" spans="1:26" s="2" customFormat="1" x14ac:dyDescent="0.25">
      <c r="A15" s="2">
        <v>1964</v>
      </c>
      <c r="B15" s="5">
        <v>685.8</v>
      </c>
      <c r="C15" s="5">
        <v>311.71289925729997</v>
      </c>
      <c r="D15" s="6">
        <f t="shared" si="0"/>
        <v>0.45452449585491395</v>
      </c>
      <c r="Z15" s="2">
        <f t="shared" si="1"/>
        <v>0.52555054283097025</v>
      </c>
    </row>
    <row r="16" spans="1:26" s="2" customFormat="1" x14ac:dyDescent="0.25">
      <c r="B16" s="5"/>
      <c r="C16" s="5"/>
      <c r="D16" s="5"/>
      <c r="Z16" s="2">
        <f t="shared" si="1"/>
        <v>0.52980312166025845</v>
      </c>
    </row>
    <row r="17" spans="1:26" s="2" customFormat="1" x14ac:dyDescent="0.25">
      <c r="B17" s="5"/>
      <c r="C17" s="5"/>
      <c r="D17" s="5"/>
      <c r="Z17" s="2">
        <f t="shared" si="1"/>
        <v>0.53409011093197889</v>
      </c>
    </row>
    <row r="18" spans="1:26" s="2" customFormat="1" x14ac:dyDescent="0.25">
      <c r="B18" s="5"/>
      <c r="C18" s="5"/>
      <c r="D18" s="5"/>
      <c r="Z18" s="2">
        <f t="shared" si="1"/>
        <v>0.53841178908389742</v>
      </c>
    </row>
    <row r="19" spans="1:26" s="2" customFormat="1" x14ac:dyDescent="0.25">
      <c r="B19" s="5"/>
      <c r="C19" s="5"/>
      <c r="D19" s="5"/>
      <c r="Z19" s="2">
        <f t="shared" si="1"/>
        <v>0.54276843680680498</v>
      </c>
    </row>
    <row r="20" spans="1:26" s="2" customFormat="1" x14ac:dyDescent="0.25">
      <c r="B20" s="5"/>
      <c r="C20" s="5"/>
      <c r="D20" s="5"/>
      <c r="Z20" s="2">
        <f t="shared" si="1"/>
        <v>0.54716033706274836</v>
      </c>
    </row>
    <row r="21" spans="1:26" s="2" customFormat="1" x14ac:dyDescent="0.25">
      <c r="B21" s="5"/>
      <c r="C21" s="5"/>
      <c r="D21" s="5"/>
    </row>
    <row r="22" spans="1:26" x14ac:dyDescent="0.25">
      <c r="A22">
        <v>1964</v>
      </c>
      <c r="B22" s="5">
        <v>685.8</v>
      </c>
      <c r="C22" s="5">
        <v>311.71289925729997</v>
      </c>
      <c r="D22" s="6">
        <f t="shared" ref="D22:D27" si="2">C22/B22</f>
        <v>0.45452449585491395</v>
      </c>
      <c r="E22" t="s">
        <v>7</v>
      </c>
      <c r="Z22" s="6">
        <f>D22</f>
        <v>0.45452449585491395</v>
      </c>
    </row>
    <row r="23" spans="1:26" x14ac:dyDescent="0.25">
      <c r="A23">
        <v>1965</v>
      </c>
      <c r="B23" s="5">
        <v>743.7</v>
      </c>
      <c r="C23" s="5">
        <v>317.27389898364004</v>
      </c>
      <c r="D23" s="6">
        <f t="shared" si="2"/>
        <v>0.42661543496522791</v>
      </c>
      <c r="E23" s="6">
        <f>D27-D22</f>
        <v>-0.10770593144525614</v>
      </c>
      <c r="F23" s="2"/>
      <c r="Z23" s="2">
        <f t="shared" si="1"/>
        <v>0.45820235571983503</v>
      </c>
    </row>
    <row r="24" spans="1:26" x14ac:dyDescent="0.25">
      <c r="A24">
        <v>1966</v>
      </c>
      <c r="B24" s="5">
        <v>815</v>
      </c>
      <c r="C24" s="5">
        <v>319.90708779547998</v>
      </c>
      <c r="D24" s="6">
        <f t="shared" si="2"/>
        <v>0.3925240341048834</v>
      </c>
      <c r="F24" s="2"/>
      <c r="Z24" s="2">
        <f t="shared" si="1"/>
        <v>0.46190997559397312</v>
      </c>
    </row>
    <row r="25" spans="1:26" x14ac:dyDescent="0.25">
      <c r="A25">
        <v>1967</v>
      </c>
      <c r="B25" s="5">
        <v>861.7</v>
      </c>
      <c r="C25" s="5">
        <v>326.22093779453996</v>
      </c>
      <c r="D25" s="6">
        <f t="shared" si="2"/>
        <v>0.37857831936235342</v>
      </c>
      <c r="Z25" s="2">
        <f t="shared" si="1"/>
        <v>0.46564759628534735</v>
      </c>
    </row>
    <row r="26" spans="1:26" x14ac:dyDescent="0.25">
      <c r="A26">
        <v>1968</v>
      </c>
      <c r="B26" s="5">
        <v>942.5</v>
      </c>
      <c r="C26" s="5">
        <v>347.57840642588002</v>
      </c>
      <c r="D26" s="6">
        <f t="shared" si="2"/>
        <v>0.36878345509377192</v>
      </c>
      <c r="Z26" s="2">
        <f t="shared" si="1"/>
        <v>0.46941546055051453</v>
      </c>
    </row>
    <row r="27" spans="1:26" s="2" customFormat="1" x14ac:dyDescent="0.25">
      <c r="A27" s="2">
        <v>1969</v>
      </c>
      <c r="B27" s="5">
        <v>1019.9</v>
      </c>
      <c r="C27" s="5">
        <v>353.72025384141</v>
      </c>
      <c r="D27" s="6">
        <f t="shared" si="2"/>
        <v>0.3468185644096578</v>
      </c>
      <c r="Z27" s="2">
        <f t="shared" si="1"/>
        <v>0.47321381311033628</v>
      </c>
    </row>
    <row r="28" spans="1:26" s="2" customFormat="1" x14ac:dyDescent="0.25">
      <c r="B28" s="5"/>
      <c r="C28" s="5"/>
      <c r="D28" s="5"/>
      <c r="Z28" s="2">
        <f t="shared" si="1"/>
        <v>0.47704290066587329</v>
      </c>
    </row>
    <row r="29" spans="1:26" s="2" customFormat="1" x14ac:dyDescent="0.25">
      <c r="B29" s="5"/>
      <c r="C29" s="5"/>
      <c r="D29" s="5"/>
      <c r="Z29" s="2">
        <f t="shared" si="1"/>
        <v>0.48090297191440862</v>
      </c>
    </row>
    <row r="30" spans="1:26" s="2" customFormat="1" x14ac:dyDescent="0.25">
      <c r="B30" s="5"/>
      <c r="C30" s="5"/>
      <c r="D30" s="5"/>
      <c r="Z30" s="2">
        <f t="shared" si="1"/>
        <v>0.48479427756560034</v>
      </c>
    </row>
    <row r="31" spans="1:26" s="2" customFormat="1" x14ac:dyDescent="0.25">
      <c r="B31" s="5"/>
      <c r="C31" s="5"/>
      <c r="D31" s="5"/>
    </row>
    <row r="32" spans="1:26" x14ac:dyDescent="0.25">
      <c r="A32">
        <v>1969</v>
      </c>
      <c r="B32" s="5">
        <v>1019.9</v>
      </c>
      <c r="C32" s="5">
        <v>353.72025384141</v>
      </c>
      <c r="D32" s="6">
        <f t="shared" ref="D32:D37" si="3">C32/B32</f>
        <v>0.3468185644096578</v>
      </c>
      <c r="E32" t="s">
        <v>8</v>
      </c>
      <c r="Z32" s="6">
        <f>D32</f>
        <v>0.3468185644096578</v>
      </c>
    </row>
    <row r="33" spans="1:26" x14ac:dyDescent="0.25">
      <c r="A33">
        <v>1970</v>
      </c>
      <c r="B33" s="5">
        <v>1075.9000000000001</v>
      </c>
      <c r="C33" s="5">
        <v>370.91870694992997</v>
      </c>
      <c r="D33" s="6">
        <f t="shared" si="3"/>
        <v>0.34475202802298532</v>
      </c>
      <c r="E33" s="6">
        <f>D37-D32</f>
        <v>-4.009089412844008E-2</v>
      </c>
      <c r="Z33" s="2">
        <f t="shared" si="1"/>
        <v>0.3496249039800976</v>
      </c>
    </row>
    <row r="34" spans="1:26" x14ac:dyDescent="0.25">
      <c r="A34">
        <v>1971</v>
      </c>
      <c r="B34" s="5">
        <v>1167.8</v>
      </c>
      <c r="C34" s="5">
        <v>398.12974445553999</v>
      </c>
      <c r="D34" s="6">
        <f t="shared" si="3"/>
        <v>0.34092288444557289</v>
      </c>
      <c r="Z34" s="2">
        <f t="shared" si="1"/>
        <v>0.35245395150966297</v>
      </c>
    </row>
    <row r="35" spans="1:26" x14ac:dyDescent="0.25">
      <c r="A35">
        <v>1972</v>
      </c>
      <c r="B35" s="5">
        <v>1282.4000000000001</v>
      </c>
      <c r="C35" s="5">
        <v>427.26046094050002</v>
      </c>
      <c r="D35" s="6">
        <f t="shared" si="3"/>
        <v>0.33317253660363383</v>
      </c>
      <c r="Z35" s="2">
        <f t="shared" si="1"/>
        <v>0.35530589074354757</v>
      </c>
    </row>
    <row r="36" spans="1:26" x14ac:dyDescent="0.25">
      <c r="A36">
        <v>1973</v>
      </c>
      <c r="B36" s="5">
        <v>1428.5</v>
      </c>
      <c r="C36" s="5">
        <v>458.14160531209001</v>
      </c>
      <c r="D36" s="6">
        <f t="shared" si="3"/>
        <v>0.32071515947643681</v>
      </c>
      <c r="Z36" s="2">
        <f t="shared" si="1"/>
        <v>0.35818090691374943</v>
      </c>
    </row>
    <row r="37" spans="1:26" s="2" customFormat="1" x14ac:dyDescent="0.25">
      <c r="A37" s="2">
        <v>1974</v>
      </c>
      <c r="B37" s="5">
        <v>1548.8</v>
      </c>
      <c r="C37" s="5">
        <v>475.05981573154997</v>
      </c>
      <c r="D37" s="6">
        <f t="shared" si="3"/>
        <v>0.30672767028121772</v>
      </c>
      <c r="Z37" s="2">
        <f t="shared" si="1"/>
        <v>0.36107918675110195</v>
      </c>
    </row>
    <row r="38" spans="1:26" s="2" customFormat="1" x14ac:dyDescent="0.25">
      <c r="B38" s="5"/>
      <c r="C38" s="5"/>
      <c r="D38" s="5"/>
      <c r="Z38" s="2">
        <f t="shared" si="1"/>
        <v>0.36400091849740179</v>
      </c>
    </row>
    <row r="39" spans="1:26" s="2" customFormat="1" x14ac:dyDescent="0.25">
      <c r="B39" s="5"/>
      <c r="C39" s="5"/>
      <c r="D39" s="5"/>
      <c r="Z39" s="2">
        <f t="shared" si="1"/>
        <v>0.36694629191763511</v>
      </c>
    </row>
    <row r="40" spans="1:26" s="2" customFormat="1" x14ac:dyDescent="0.25">
      <c r="B40" s="5"/>
      <c r="C40" s="5"/>
      <c r="D40" s="5"/>
      <c r="Z40" s="2">
        <f t="shared" si="1"/>
        <v>0.36991549831230275</v>
      </c>
    </row>
    <row r="41" spans="1:26" s="2" customFormat="1" x14ac:dyDescent="0.25">
      <c r="B41" s="5"/>
      <c r="C41" s="5"/>
      <c r="D41" s="5"/>
    </row>
    <row r="42" spans="1:26" x14ac:dyDescent="0.25">
      <c r="A42">
        <v>1974</v>
      </c>
      <c r="B42" s="5">
        <v>1548.8</v>
      </c>
      <c r="C42" s="5">
        <v>475.05981573154997</v>
      </c>
      <c r="D42" s="6">
        <f t="shared" ref="D42:D45" si="4">C42/B42</f>
        <v>0.30672767028121772</v>
      </c>
      <c r="E42" t="s">
        <v>9</v>
      </c>
      <c r="Z42" s="6">
        <f>D42</f>
        <v>0.30672767028121772</v>
      </c>
    </row>
    <row r="43" spans="1:26" x14ac:dyDescent="0.25">
      <c r="A43">
        <v>1975</v>
      </c>
      <c r="B43" s="5">
        <v>1688.9</v>
      </c>
      <c r="C43" s="5">
        <v>533.18899999999996</v>
      </c>
      <c r="D43" s="6">
        <f t="shared" si="4"/>
        <v>0.31570193617147252</v>
      </c>
      <c r="E43" s="6">
        <f>D45-D42</f>
        <v>2.8286711310345103E-2</v>
      </c>
      <c r="Z43" s="2">
        <f t="shared" si="1"/>
        <v>0.30920960777474316</v>
      </c>
    </row>
    <row r="44" spans="1:26" x14ac:dyDescent="0.25">
      <c r="A44">
        <v>1976</v>
      </c>
      <c r="B44" s="5">
        <v>1877.6</v>
      </c>
      <c r="C44" s="5">
        <v>620.43299999999999</v>
      </c>
      <c r="D44" s="6">
        <f t="shared" si="4"/>
        <v>0.33043939071154665</v>
      </c>
      <c r="Z44" s="2">
        <f t="shared" si="1"/>
        <v>0.31171162827452659</v>
      </c>
    </row>
    <row r="45" spans="1:26" s="2" customFormat="1" x14ac:dyDescent="0.25">
      <c r="A45" s="2">
        <v>1977</v>
      </c>
      <c r="B45" s="5">
        <v>2086</v>
      </c>
      <c r="C45" s="5">
        <v>698.84</v>
      </c>
      <c r="D45" s="6">
        <f t="shared" si="4"/>
        <v>0.33501438159156283</v>
      </c>
      <c r="Z45" s="2">
        <f t="shared" si="1"/>
        <v>0.3142338942855229</v>
      </c>
    </row>
    <row r="46" spans="1:26" s="2" customFormat="1" x14ac:dyDescent="0.25">
      <c r="B46" s="5"/>
      <c r="C46" s="5"/>
      <c r="D46" s="5"/>
      <c r="Z46" s="2">
        <f t="shared" si="1"/>
        <v>0.31677656962762257</v>
      </c>
    </row>
    <row r="47" spans="1:26" s="2" customFormat="1" x14ac:dyDescent="0.25">
      <c r="B47" s="5"/>
      <c r="C47" s="5"/>
      <c r="D47" s="5"/>
      <c r="Z47" s="2">
        <f t="shared" si="1"/>
        <v>0.31933981944629175</v>
      </c>
    </row>
    <row r="48" spans="1:26" s="2" customFormat="1" x14ac:dyDescent="0.25">
      <c r="B48" s="5"/>
      <c r="C48" s="5"/>
      <c r="D48" s="5"/>
      <c r="Z48" s="2">
        <f t="shared" si="1"/>
        <v>0.32192381022329836</v>
      </c>
    </row>
    <row r="49" spans="1:26" s="2" customFormat="1" x14ac:dyDescent="0.25">
      <c r="B49" s="5"/>
      <c r="C49" s="5"/>
      <c r="D49" s="5"/>
      <c r="Z49" s="2">
        <f t="shared" si="1"/>
        <v>0.3245287097875249</v>
      </c>
    </row>
    <row r="50" spans="1:26" s="2" customFormat="1" x14ac:dyDescent="0.25">
      <c r="B50" s="5"/>
      <c r="C50" s="5"/>
      <c r="D50" s="5"/>
      <c r="Z50" s="2">
        <f t="shared" si="1"/>
        <v>0.327154687325869</v>
      </c>
    </row>
    <row r="51" spans="1:26" s="2" customFormat="1" x14ac:dyDescent="0.25">
      <c r="B51" s="5"/>
      <c r="C51" s="5"/>
      <c r="D51" s="5"/>
    </row>
    <row r="52" spans="1:26" x14ac:dyDescent="0.25">
      <c r="A52">
        <v>1977</v>
      </c>
      <c r="B52" s="5">
        <v>2086</v>
      </c>
      <c r="C52" s="5">
        <v>698.84</v>
      </c>
      <c r="D52" s="6">
        <f t="shared" ref="D52:D56" si="5">C52/B52</f>
        <v>0.33501438159156283</v>
      </c>
      <c r="E52" t="s">
        <v>10</v>
      </c>
      <c r="Z52" s="6">
        <f>D52</f>
        <v>0.33501438159156283</v>
      </c>
    </row>
    <row r="53" spans="1:26" x14ac:dyDescent="0.25">
      <c r="A53">
        <v>1978</v>
      </c>
      <c r="B53" s="5">
        <v>2356.6</v>
      </c>
      <c r="C53" s="5">
        <v>771.54399999999998</v>
      </c>
      <c r="D53" s="6">
        <f t="shared" si="5"/>
        <v>0.32739709751336671</v>
      </c>
      <c r="E53" s="6">
        <f>D56-D52</f>
        <v>-2.4252936558862737E-2</v>
      </c>
      <c r="Z53" s="2">
        <f t="shared" si="1"/>
        <v>0.33772520567137276</v>
      </c>
    </row>
    <row r="54" spans="1:26" x14ac:dyDescent="0.25">
      <c r="A54">
        <v>1979</v>
      </c>
      <c r="B54" s="5">
        <v>2632.1</v>
      </c>
      <c r="C54" s="5">
        <v>826.51900000000001</v>
      </c>
      <c r="D54" s="6">
        <f t="shared" si="5"/>
        <v>0.31401504502108585</v>
      </c>
      <c r="Z54" s="2">
        <f t="shared" si="1"/>
        <v>0.34045796483097468</v>
      </c>
    </row>
    <row r="55" spans="1:26" x14ac:dyDescent="0.25">
      <c r="A55">
        <v>1980</v>
      </c>
      <c r="B55" s="5">
        <v>2862.5</v>
      </c>
      <c r="C55" s="5">
        <v>907.70100000000002</v>
      </c>
      <c r="D55" s="6">
        <f t="shared" si="5"/>
        <v>0.3171007860262009</v>
      </c>
      <c r="Z55" s="2">
        <f t="shared" si="1"/>
        <v>0.34321283656168172</v>
      </c>
    </row>
    <row r="56" spans="1:26" s="2" customFormat="1" x14ac:dyDescent="0.25">
      <c r="A56" s="2">
        <v>1981</v>
      </c>
      <c r="B56" s="5">
        <v>3211</v>
      </c>
      <c r="C56" s="5">
        <v>997.85500000000002</v>
      </c>
      <c r="D56" s="6">
        <f t="shared" si="5"/>
        <v>0.31076144503270009</v>
      </c>
      <c r="Z56" s="2">
        <f t="shared" si="1"/>
        <v>0.34598999979100714</v>
      </c>
    </row>
    <row r="57" spans="1:26" s="2" customFormat="1" x14ac:dyDescent="0.25">
      <c r="B57" s="5"/>
      <c r="C57" s="5"/>
      <c r="D57" s="5"/>
      <c r="Z57" s="2">
        <f t="shared" si="1"/>
        <v>0.34878963489428572</v>
      </c>
    </row>
    <row r="58" spans="1:26" s="2" customFormat="1" x14ac:dyDescent="0.25">
      <c r="B58" s="5"/>
      <c r="C58" s="5"/>
      <c r="D58" s="5"/>
      <c r="Z58" s="2">
        <f t="shared" si="1"/>
        <v>0.35161192370638894</v>
      </c>
    </row>
    <row r="59" spans="1:26" s="2" customFormat="1" x14ac:dyDescent="0.25">
      <c r="B59" s="5"/>
      <c r="C59" s="5"/>
      <c r="D59" s="5"/>
      <c r="Z59" s="2">
        <f t="shared" si="1"/>
        <v>0.35445704953353513</v>
      </c>
    </row>
    <row r="60" spans="1:26" s="2" customFormat="1" x14ac:dyDescent="0.25">
      <c r="B60" s="5"/>
      <c r="C60" s="5"/>
      <c r="D60" s="5"/>
      <c r="Z60" s="2">
        <f t="shared" si="1"/>
        <v>0.35732519716519517</v>
      </c>
    </row>
    <row r="61" spans="1:26" s="2" customFormat="1" x14ac:dyDescent="0.25">
      <c r="B61" s="5"/>
      <c r="C61" s="5"/>
      <c r="D61" s="5"/>
    </row>
    <row r="62" spans="1:26" x14ac:dyDescent="0.25">
      <c r="A62">
        <v>1981</v>
      </c>
      <c r="B62" s="5">
        <v>3211</v>
      </c>
      <c r="C62" s="5">
        <v>997.85500000000002</v>
      </c>
      <c r="D62" s="6">
        <f t="shared" ref="D62:D70" si="6">C62/B62</f>
        <v>0.31076144503270009</v>
      </c>
      <c r="E62" t="s">
        <v>11</v>
      </c>
      <c r="Z62" s="6">
        <f>D62</f>
        <v>0.31076144503270009</v>
      </c>
    </row>
    <row r="63" spans="1:26" x14ac:dyDescent="0.25">
      <c r="A63">
        <v>1982</v>
      </c>
      <c r="B63" s="5">
        <v>3345</v>
      </c>
      <c r="C63" s="5">
        <v>1142.0340000000001</v>
      </c>
      <c r="D63" s="6">
        <f t="shared" si="6"/>
        <v>0.34141524663677131</v>
      </c>
      <c r="E63" s="6">
        <f>D70-D62</f>
        <v>0.19429024738423961</v>
      </c>
      <c r="Z63" s="2">
        <f t="shared" si="1"/>
        <v>0.31327602247940273</v>
      </c>
    </row>
    <row r="64" spans="1:26" x14ac:dyDescent="0.25">
      <c r="A64">
        <v>1983</v>
      </c>
      <c r="B64" s="5">
        <v>3638.1</v>
      </c>
      <c r="C64" s="5">
        <v>1377.21</v>
      </c>
      <c r="D64" s="6">
        <f t="shared" si="6"/>
        <v>0.37855199142409501</v>
      </c>
      <c r="Z64" s="2">
        <f t="shared" si="1"/>
        <v>0.31581094704392365</v>
      </c>
    </row>
    <row r="65" spans="1:26" x14ac:dyDescent="0.25">
      <c r="A65">
        <v>1984</v>
      </c>
      <c r="B65" s="5">
        <v>4040.7</v>
      </c>
      <c r="C65" s="5">
        <v>1572.2660000000001</v>
      </c>
      <c r="D65" s="6">
        <f t="shared" si="6"/>
        <v>0.38910733288786598</v>
      </c>
      <c r="Z65" s="2">
        <f t="shared" si="1"/>
        <v>0.31836638336831996</v>
      </c>
    </row>
    <row r="66" spans="1:26" x14ac:dyDescent="0.25">
      <c r="A66">
        <v>1985</v>
      </c>
      <c r="B66" s="5">
        <v>4346.7</v>
      </c>
      <c r="C66" s="5">
        <v>1823.1030000000001</v>
      </c>
      <c r="D66" s="6">
        <f t="shared" si="6"/>
        <v>0.41942232038097871</v>
      </c>
      <c r="Z66" s="2">
        <f t="shared" si="1"/>
        <v>0.32094249742687708</v>
      </c>
    </row>
    <row r="67" spans="1:26" x14ac:dyDescent="0.25">
      <c r="A67">
        <v>1986</v>
      </c>
      <c r="B67" s="5">
        <v>4590.2</v>
      </c>
      <c r="C67" s="5">
        <v>2125.30261665842</v>
      </c>
      <c r="D67" s="6">
        <f t="shared" si="6"/>
        <v>0.46300871784637271</v>
      </c>
      <c r="Z67" s="2">
        <f t="shared" si="1"/>
        <v>0.3235394565368887</v>
      </c>
    </row>
    <row r="68" spans="1:26" x14ac:dyDescent="0.25">
      <c r="A68">
        <v>1987</v>
      </c>
      <c r="B68" s="5">
        <v>4870.2</v>
      </c>
      <c r="C68" s="5">
        <v>2350.276890953</v>
      </c>
      <c r="D68" s="6">
        <f t="shared" si="6"/>
        <v>0.48258323907703998</v>
      </c>
      <c r="Z68" s="2">
        <f t="shared" ref="Z68:Z110" si="7">Z67+(Z67*T$108)</f>
        <v>0.32615742936952397</v>
      </c>
    </row>
    <row r="69" spans="1:26" x14ac:dyDescent="0.25">
      <c r="A69">
        <v>1988</v>
      </c>
      <c r="B69" s="5">
        <v>5252.6</v>
      </c>
      <c r="C69" s="5">
        <v>2602.3377120411601</v>
      </c>
      <c r="D69" s="6">
        <f t="shared" si="6"/>
        <v>0.49543801394379161</v>
      </c>
      <c r="Z69" s="2">
        <f t="shared" si="7"/>
        <v>0.32879658596078259</v>
      </c>
    </row>
    <row r="70" spans="1:26" s="2" customFormat="1" x14ac:dyDescent="0.25">
      <c r="A70" s="2">
        <v>1989</v>
      </c>
      <c r="B70" s="5">
        <v>5657.7</v>
      </c>
      <c r="C70" s="5">
        <v>2857.4309601873197</v>
      </c>
      <c r="D70" s="6">
        <f t="shared" si="6"/>
        <v>0.5050516924169397</v>
      </c>
      <c r="Z70" s="2">
        <f t="shared" si="7"/>
        <v>0.33145709772253867</v>
      </c>
    </row>
    <row r="71" spans="1:26" s="2" customFormat="1" x14ac:dyDescent="0.25">
      <c r="B71" s="5"/>
      <c r="C71" s="5"/>
      <c r="D71" s="5"/>
    </row>
    <row r="72" spans="1:26" x14ac:dyDescent="0.25">
      <c r="A72">
        <v>1989</v>
      </c>
      <c r="B72" s="5">
        <v>5657.7</v>
      </c>
      <c r="C72" s="5">
        <v>2857.4309601873197</v>
      </c>
      <c r="D72" s="6">
        <f t="shared" ref="D72:D76" si="8">C72/B72</f>
        <v>0.5050516924169397</v>
      </c>
      <c r="E72" t="s">
        <v>12</v>
      </c>
      <c r="Z72" s="6">
        <f>D72</f>
        <v>0.5050516924169397</v>
      </c>
    </row>
    <row r="73" spans="1:26" x14ac:dyDescent="0.25">
      <c r="A73">
        <v>1990</v>
      </c>
      <c r="B73" s="5">
        <v>5979.6</v>
      </c>
      <c r="C73" s="5">
        <v>3233.3134517772501</v>
      </c>
      <c r="D73" s="6">
        <f t="shared" si="8"/>
        <v>0.54072403702208338</v>
      </c>
      <c r="E73" s="6">
        <f>D76-D72</f>
        <v>0.13627426788651587</v>
      </c>
      <c r="Z73" s="2">
        <f t="shared" si="7"/>
        <v>0.50913840141984379</v>
      </c>
    </row>
    <row r="74" spans="1:26" x14ac:dyDescent="0.25">
      <c r="A74">
        <v>1991</v>
      </c>
      <c r="B74" s="5">
        <v>6174</v>
      </c>
      <c r="C74" s="5">
        <v>3665.3033516970299</v>
      </c>
      <c r="D74" s="6">
        <f t="shared" si="8"/>
        <v>0.59366753347862489</v>
      </c>
      <c r="Z74" s="2">
        <f t="shared" si="7"/>
        <v>0.51325817870214419</v>
      </c>
    </row>
    <row r="75" spans="1:26" x14ac:dyDescent="0.25">
      <c r="A75">
        <v>1992</v>
      </c>
      <c r="B75" s="5">
        <v>6539.3</v>
      </c>
      <c r="C75" s="5">
        <v>4064.62065552166</v>
      </c>
      <c r="D75" s="6">
        <f t="shared" si="8"/>
        <v>0.6215681579865826</v>
      </c>
      <c r="Z75" s="2">
        <f t="shared" si="7"/>
        <v>0.51741129184127344</v>
      </c>
    </row>
    <row r="76" spans="1:26" s="2" customFormat="1" x14ac:dyDescent="0.25">
      <c r="A76" s="2">
        <v>1993</v>
      </c>
      <c r="B76" s="5">
        <v>6878.7</v>
      </c>
      <c r="C76" s="5">
        <v>4411.4888831393801</v>
      </c>
      <c r="D76" s="6">
        <f t="shared" si="8"/>
        <v>0.64132596030345557</v>
      </c>
      <c r="Z76" s="2">
        <f t="shared" si="7"/>
        <v>0.52159801057981081</v>
      </c>
    </row>
    <row r="77" spans="1:26" s="2" customFormat="1" x14ac:dyDescent="0.25">
      <c r="B77" s="5"/>
      <c r="C77" s="5"/>
      <c r="D77" s="5"/>
      <c r="Z77" s="2">
        <f t="shared" si="7"/>
        <v>0.52581860684300219</v>
      </c>
    </row>
    <row r="78" spans="1:26" s="2" customFormat="1" x14ac:dyDescent="0.25">
      <c r="B78" s="5"/>
      <c r="C78" s="5"/>
      <c r="D78" s="5"/>
      <c r="Z78" s="2">
        <f t="shared" si="7"/>
        <v>0.53007335475642137</v>
      </c>
    </row>
    <row r="79" spans="1:26" s="2" customFormat="1" x14ac:dyDescent="0.25">
      <c r="B79" s="5"/>
      <c r="C79" s="5"/>
      <c r="D79" s="5"/>
      <c r="Z79" s="2">
        <f t="shared" si="7"/>
        <v>0.53436253066377448</v>
      </c>
    </row>
    <row r="80" spans="1:26" s="2" customFormat="1" x14ac:dyDescent="0.25">
      <c r="B80" s="5"/>
      <c r="C80" s="5"/>
      <c r="D80" s="5"/>
      <c r="Z80" s="2">
        <f t="shared" si="7"/>
        <v>0.53868641314484833</v>
      </c>
    </row>
    <row r="81" spans="1:26" s="2" customFormat="1" x14ac:dyDescent="0.25">
      <c r="B81" s="5"/>
      <c r="C81" s="5"/>
      <c r="D81" s="5"/>
    </row>
    <row r="82" spans="1:26" x14ac:dyDescent="0.25">
      <c r="A82">
        <v>1993</v>
      </c>
      <c r="B82" s="5">
        <v>6878.7</v>
      </c>
      <c r="C82" s="5">
        <v>4411.4888831393801</v>
      </c>
      <c r="D82" s="6">
        <f t="shared" ref="D82:D90" si="9">C82/B82</f>
        <v>0.64132596030345557</v>
      </c>
      <c r="E82" t="s">
        <v>13</v>
      </c>
      <c r="Z82" s="6">
        <f>D82</f>
        <v>0.64132596030345557</v>
      </c>
    </row>
    <row r="83" spans="1:26" x14ac:dyDescent="0.25">
      <c r="A83">
        <v>1994</v>
      </c>
      <c r="B83" s="5">
        <v>7308.8</v>
      </c>
      <c r="C83" s="5">
        <v>4692.74991001332</v>
      </c>
      <c r="D83" s="6">
        <f t="shared" si="9"/>
        <v>0.64206845309945815</v>
      </c>
      <c r="E83" s="6">
        <f>D90-D82</f>
        <v>-9.4576500494378046E-2</v>
      </c>
      <c r="Z83" s="2">
        <f t="shared" si="7"/>
        <v>0.64651535500328483</v>
      </c>
    </row>
    <row r="84" spans="1:26" x14ac:dyDescent="0.25">
      <c r="A84">
        <v>1995</v>
      </c>
      <c r="B84" s="5">
        <v>7664.1</v>
      </c>
      <c r="C84" s="5">
        <v>4973.9829007093895</v>
      </c>
      <c r="D84" s="6">
        <f t="shared" si="9"/>
        <v>0.6489976514801985</v>
      </c>
      <c r="Z84" s="2">
        <f t="shared" si="7"/>
        <v>0.65174674054555226</v>
      </c>
    </row>
    <row r="85" spans="1:26" x14ac:dyDescent="0.25">
      <c r="A85">
        <v>1996</v>
      </c>
      <c r="B85" s="5">
        <v>8100.2</v>
      </c>
      <c r="C85" s="5">
        <v>5224.8109391357302</v>
      </c>
      <c r="D85" s="6">
        <f t="shared" si="9"/>
        <v>0.64502246106710082</v>
      </c>
      <c r="Z85" s="2">
        <f t="shared" si="7"/>
        <v>0.65702045670607967</v>
      </c>
    </row>
    <row r="86" spans="1:26" x14ac:dyDescent="0.25">
      <c r="A86">
        <v>1997</v>
      </c>
      <c r="B86" s="5">
        <v>8608.5</v>
      </c>
      <c r="C86" s="5">
        <v>5413.1460113973399</v>
      </c>
      <c r="D86" s="6">
        <f t="shared" si="9"/>
        <v>0.62881408043182208</v>
      </c>
      <c r="Z86" s="2">
        <f t="shared" si="7"/>
        <v>0.66233684601004084</v>
      </c>
    </row>
    <row r="87" spans="1:26" x14ac:dyDescent="0.25">
      <c r="A87">
        <v>1998</v>
      </c>
      <c r="B87" s="5">
        <v>9089.2000000000007</v>
      </c>
      <c r="C87" s="5">
        <v>5526.1930088976205</v>
      </c>
      <c r="D87" s="6">
        <f t="shared" si="9"/>
        <v>0.60799553413915641</v>
      </c>
      <c r="Z87" s="2">
        <f t="shared" si="7"/>
        <v>0.6676962537542086</v>
      </c>
    </row>
    <row r="88" spans="1:26" x14ac:dyDescent="0.25">
      <c r="A88">
        <v>1999</v>
      </c>
      <c r="B88" s="5">
        <v>9660.6</v>
      </c>
      <c r="C88" s="5">
        <v>5656.2709016154295</v>
      </c>
      <c r="D88" s="6">
        <f t="shared" si="9"/>
        <v>0.58549892362952916</v>
      </c>
      <c r="Z88" s="2">
        <f t="shared" si="7"/>
        <v>0.67309902802938137</v>
      </c>
    </row>
    <row r="89" spans="1:26" x14ac:dyDescent="0.25">
      <c r="A89">
        <v>2000</v>
      </c>
      <c r="B89" s="5">
        <v>10284.799999999999</v>
      </c>
      <c r="C89" s="5">
        <v>5674.1782098868607</v>
      </c>
      <c r="D89" s="6">
        <f t="shared" si="9"/>
        <v>0.55170525531725079</v>
      </c>
      <c r="Z89" s="2">
        <f t="shared" si="7"/>
        <v>0.6785455197429916</v>
      </c>
    </row>
    <row r="90" spans="1:26" s="2" customFormat="1" x14ac:dyDescent="0.25">
      <c r="A90" s="2">
        <v>2001</v>
      </c>
      <c r="B90" s="5">
        <v>10621.8</v>
      </c>
      <c r="C90" s="5">
        <v>5807.4634122000598</v>
      </c>
      <c r="D90" s="6">
        <f t="shared" si="9"/>
        <v>0.54674945980907752</v>
      </c>
      <c r="Z90" s="2">
        <f t="shared" si="7"/>
        <v>0.68403608264189719</v>
      </c>
    </row>
    <row r="91" spans="1:26" s="2" customFormat="1" x14ac:dyDescent="0.25">
      <c r="B91" s="5"/>
      <c r="C91" s="5"/>
      <c r="D91" s="5"/>
    </row>
    <row r="92" spans="1:26" x14ac:dyDescent="0.25">
      <c r="A92">
        <v>2001</v>
      </c>
      <c r="B92" s="5">
        <v>10621.8</v>
      </c>
      <c r="C92" s="5">
        <v>5807.4634122000598</v>
      </c>
      <c r="D92" s="6">
        <f t="shared" ref="D92:D100" si="10">C92/B92</f>
        <v>0.54674945980907752</v>
      </c>
      <c r="E92" t="s">
        <v>14</v>
      </c>
      <c r="Z92" s="6">
        <f>D92</f>
        <v>0.54674945980907752</v>
      </c>
    </row>
    <row r="93" spans="1:26" x14ac:dyDescent="0.25">
      <c r="A93">
        <v>2002</v>
      </c>
      <c r="B93" s="5">
        <v>10977.5</v>
      </c>
      <c r="C93" s="5">
        <v>6228.2359655971604</v>
      </c>
      <c r="D93" s="6">
        <f t="shared" si="10"/>
        <v>0.5673637864356329</v>
      </c>
      <c r="E93" s="6">
        <f>D100-D92</f>
        <v>0.27924934753913688</v>
      </c>
      <c r="Z93" s="2">
        <f t="shared" si="7"/>
        <v>0.55117357316872573</v>
      </c>
    </row>
    <row r="94" spans="1:26" x14ac:dyDescent="0.25">
      <c r="A94">
        <v>2003</v>
      </c>
      <c r="B94" s="5">
        <v>11510.7</v>
      </c>
      <c r="C94" s="5">
        <v>6783.23106274362</v>
      </c>
      <c r="D94" s="6">
        <f t="shared" si="10"/>
        <v>0.58929787612774376</v>
      </c>
      <c r="Z94" s="2">
        <f t="shared" si="7"/>
        <v>0.55563348497072784</v>
      </c>
    </row>
    <row r="95" spans="1:26" x14ac:dyDescent="0.25">
      <c r="A95">
        <v>2004</v>
      </c>
      <c r="B95" s="5">
        <v>12274.9</v>
      </c>
      <c r="C95" s="5">
        <v>7379.05269633032</v>
      </c>
      <c r="D95" s="6">
        <f t="shared" si="10"/>
        <v>0.60114971986169508</v>
      </c>
      <c r="Z95" s="2">
        <f t="shared" si="7"/>
        <v>0.56012948488407988</v>
      </c>
    </row>
    <row r="96" spans="1:26" x14ac:dyDescent="0.25">
      <c r="A96">
        <v>2005</v>
      </c>
      <c r="B96" s="5">
        <v>13093.7</v>
      </c>
      <c r="C96" s="5">
        <v>7932.7096617235002</v>
      </c>
      <c r="D96" s="6">
        <f t="shared" si="10"/>
        <v>0.6058417148493932</v>
      </c>
      <c r="Z96" s="2">
        <f t="shared" si="7"/>
        <v>0.56466186492168224</v>
      </c>
    </row>
    <row r="97" spans="1:26" x14ac:dyDescent="0.25">
      <c r="A97">
        <v>2006</v>
      </c>
      <c r="B97" s="5">
        <v>13855.9</v>
      </c>
      <c r="C97" s="5">
        <v>8506.9738992152306</v>
      </c>
      <c r="D97" s="6">
        <f t="shared" si="10"/>
        <v>0.61396039948435188</v>
      </c>
      <c r="Z97" s="2">
        <f t="shared" si="7"/>
        <v>0.56923091945930582</v>
      </c>
    </row>
    <row r="98" spans="1:26" x14ac:dyDescent="0.25">
      <c r="A98">
        <v>2007</v>
      </c>
      <c r="B98" s="5">
        <v>14477.6</v>
      </c>
      <c r="C98" s="5">
        <v>9007.6533722624808</v>
      </c>
      <c r="D98" s="6">
        <f t="shared" si="10"/>
        <v>0.62217863266442508</v>
      </c>
      <c r="Z98" s="2">
        <f t="shared" si="7"/>
        <v>0.57383694525471152</v>
      </c>
    </row>
    <row r="99" spans="1:26" x14ac:dyDescent="0.25">
      <c r="A99">
        <v>2008</v>
      </c>
      <c r="B99" s="5">
        <v>14718.6</v>
      </c>
      <c r="C99" s="5">
        <v>10024.724896912401</v>
      </c>
      <c r="D99" s="6">
        <f t="shared" si="10"/>
        <v>0.68109228438250924</v>
      </c>
      <c r="Z99" s="2">
        <f t="shared" si="7"/>
        <v>0.57848024146692467</v>
      </c>
    </row>
    <row r="100" spans="1:26" s="2" customFormat="1" x14ac:dyDescent="0.25">
      <c r="A100" s="2">
        <v>2009</v>
      </c>
      <c r="B100" s="5">
        <v>14418.7</v>
      </c>
      <c r="C100" s="5">
        <v>11909.829003511699</v>
      </c>
      <c r="D100" s="6">
        <f t="shared" si="10"/>
        <v>0.8259988073482144</v>
      </c>
      <c r="Z100" s="2">
        <f t="shared" si="7"/>
        <v>0.58316110967566515</v>
      </c>
    </row>
    <row r="101" spans="1:26" s="2" customFormat="1" x14ac:dyDescent="0.25">
      <c r="B101" s="5"/>
      <c r="C101" s="5"/>
      <c r="D101" s="5"/>
    </row>
    <row r="102" spans="1:26" x14ac:dyDescent="0.25">
      <c r="A102">
        <v>2009</v>
      </c>
      <c r="B102" s="5">
        <v>14418.7</v>
      </c>
      <c r="C102" s="5">
        <v>11909.829003511699</v>
      </c>
      <c r="D102" s="6">
        <f t="shared" ref="D102:D109" si="11">C102/B102</f>
        <v>0.8259988073482144</v>
      </c>
      <c r="E102" t="s">
        <v>15</v>
      </c>
      <c r="Z102" s="6">
        <f>D102</f>
        <v>0.8259988073482144</v>
      </c>
    </row>
    <row r="103" spans="1:26" x14ac:dyDescent="0.25">
      <c r="A103">
        <v>2010</v>
      </c>
      <c r="B103" s="5">
        <v>14964.4</v>
      </c>
      <c r="C103" s="5">
        <v>13561.623030891698</v>
      </c>
      <c r="D103" s="6">
        <f t="shared" si="11"/>
        <v>0.90625905688779362</v>
      </c>
      <c r="E103" s="6">
        <f>D107-D102</f>
        <v>0.19729688630350817</v>
      </c>
      <c r="Z103" s="2">
        <f t="shared" si="7"/>
        <v>0.83268251282442796</v>
      </c>
    </row>
    <row r="104" spans="1:26" x14ac:dyDescent="0.25">
      <c r="A104">
        <v>2011</v>
      </c>
      <c r="B104" s="5">
        <v>15517.9</v>
      </c>
      <c r="C104" s="5">
        <v>14790.3403285571</v>
      </c>
      <c r="D104" s="6">
        <f t="shared" si="11"/>
        <v>0.9531148111894715</v>
      </c>
      <c r="Z104" s="2">
        <f t="shared" si="7"/>
        <v>0.83942030060499273</v>
      </c>
    </row>
    <row r="105" spans="1:26" x14ac:dyDescent="0.25">
      <c r="A105">
        <v>2012</v>
      </c>
      <c r="B105" s="5">
        <v>16163.2</v>
      </c>
      <c r="C105" s="5">
        <v>16066.2414073858</v>
      </c>
      <c r="D105" s="6">
        <f t="shared" si="11"/>
        <v>0.99400127495705048</v>
      </c>
      <c r="Z105" s="2">
        <f t="shared" si="7"/>
        <v>0.84621260830578737</v>
      </c>
    </row>
    <row r="106" spans="1:26" x14ac:dyDescent="0.25">
      <c r="A106">
        <v>2013</v>
      </c>
      <c r="B106" s="5">
        <v>16768.099999999999</v>
      </c>
      <c r="C106" s="5">
        <v>16738.183526697299</v>
      </c>
      <c r="D106" s="6">
        <f t="shared" si="11"/>
        <v>0.99821586981812493</v>
      </c>
      <c r="Z106" s="2">
        <f t="shared" si="7"/>
        <v>0.85305987708373132</v>
      </c>
    </row>
    <row r="107" spans="1:26" x14ac:dyDescent="0.25">
      <c r="A107">
        <v>2014</v>
      </c>
      <c r="B107" s="5">
        <v>17418.3</v>
      </c>
      <c r="C107" s="5">
        <v>17824.0713807338</v>
      </c>
      <c r="D107" s="6">
        <f t="shared" si="11"/>
        <v>1.0232956936517226</v>
      </c>
      <c r="Z107" s="2">
        <f t="shared" si="7"/>
        <v>0.85996255166543811</v>
      </c>
    </row>
    <row r="108" spans="1:26" x14ac:dyDescent="0.25">
      <c r="A108">
        <v>2015</v>
      </c>
      <c r="B108" s="5">
        <v>18036</v>
      </c>
      <c r="C108" s="5">
        <v>18150</v>
      </c>
      <c r="D108" s="6">
        <f t="shared" si="11"/>
        <v>1.0063206919494345</v>
      </c>
      <c r="S108" s="3" t="s">
        <v>25</v>
      </c>
      <c r="T108">
        <f>Sheet3!G65</f>
        <v>8.0916648023632368E-3</v>
      </c>
      <c r="Z108" s="2">
        <f t="shared" si="7"/>
        <v>0.86692108037609983</v>
      </c>
    </row>
    <row r="109" spans="1:26" x14ac:dyDescent="0.25">
      <c r="A109">
        <v>2016</v>
      </c>
      <c r="B109" s="5">
        <v>18569</v>
      </c>
      <c r="C109" s="5">
        <v>19573</v>
      </c>
      <c r="D109" s="6">
        <f t="shared" si="11"/>
        <v>1.0540686089719424</v>
      </c>
      <c r="Z109" s="2">
        <f t="shared" si="7"/>
        <v>0.8739359151686058</v>
      </c>
    </row>
    <row r="110" spans="1:26" x14ac:dyDescent="0.25">
      <c r="Z110" s="2">
        <f t="shared" si="7"/>
        <v>0.8810075116528967</v>
      </c>
    </row>
    <row r="120" spans="1:1" x14ac:dyDescent="0.25">
      <c r="A120" t="s">
        <v>0</v>
      </c>
    </row>
    <row r="121" spans="1:1" x14ac:dyDescent="0.25">
      <c r="A121" t="s">
        <v>18</v>
      </c>
    </row>
    <row r="123" spans="1:1" x14ac:dyDescent="0.25">
      <c r="A123" s="4" t="s">
        <v>1</v>
      </c>
    </row>
  </sheetData>
  <hyperlinks>
    <hyperlink ref="A123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2"/>
  <sheetViews>
    <sheetView workbookViewId="0">
      <selection activeCell="H95" sqref="H95"/>
    </sheetView>
  </sheetViews>
  <sheetFormatPr defaultRowHeight="15" x14ac:dyDescent="0.25"/>
  <cols>
    <col min="2" max="2" width="13.140625" customWidth="1"/>
    <col min="3" max="3" width="13" customWidth="1"/>
    <col min="6" max="6" width="10.42578125" customWidth="1"/>
  </cols>
  <sheetData>
    <row r="1" spans="2:3" x14ac:dyDescent="0.25">
      <c r="B1" t="s">
        <v>17</v>
      </c>
      <c r="C1" t="s">
        <v>19</v>
      </c>
    </row>
    <row r="2" spans="2:3" x14ac:dyDescent="0.25">
      <c r="B2" t="s">
        <v>7</v>
      </c>
      <c r="C2" s="6">
        <v>-0.10770593144525614</v>
      </c>
    </row>
    <row r="3" spans="2:3" x14ac:dyDescent="0.25">
      <c r="B3" t="s">
        <v>13</v>
      </c>
      <c r="C3" s="6">
        <v>-9.4576500494378046E-2</v>
      </c>
    </row>
    <row r="4" spans="2:3" x14ac:dyDescent="0.25">
      <c r="B4" t="s">
        <v>6</v>
      </c>
      <c r="C4" s="6">
        <v>-5.8472022181745076E-2</v>
      </c>
    </row>
    <row r="5" spans="2:3" x14ac:dyDescent="0.25">
      <c r="B5" t="s">
        <v>8</v>
      </c>
      <c r="C5" s="6">
        <v>-4.009089412844008E-2</v>
      </c>
    </row>
    <row r="6" spans="2:3" x14ac:dyDescent="0.25">
      <c r="B6" t="s">
        <v>10</v>
      </c>
      <c r="C6" s="6">
        <v>-2.4252936558862737E-2</v>
      </c>
    </row>
    <row r="7" spans="2:3" x14ac:dyDescent="0.25">
      <c r="B7" t="s">
        <v>9</v>
      </c>
      <c r="C7" s="6">
        <v>2.8286711310345103E-2</v>
      </c>
    </row>
    <row r="8" spans="2:3" x14ac:dyDescent="0.25">
      <c r="B8" t="s">
        <v>12</v>
      </c>
      <c r="C8" s="6">
        <v>0.13627426788651587</v>
      </c>
    </row>
    <row r="9" spans="2:3" x14ac:dyDescent="0.25">
      <c r="B9" t="s">
        <v>11</v>
      </c>
      <c r="C9" s="6">
        <v>0.19429024738423961</v>
      </c>
    </row>
    <row r="10" spans="2:3" x14ac:dyDescent="0.25">
      <c r="B10" t="s">
        <v>15</v>
      </c>
      <c r="C10" s="6">
        <v>0.19729688630350817</v>
      </c>
    </row>
    <row r="11" spans="2:3" x14ac:dyDescent="0.25">
      <c r="B11" t="s">
        <v>14</v>
      </c>
      <c r="C11" s="6">
        <v>0.27924934753913688</v>
      </c>
    </row>
    <row r="15" spans="2:3" x14ac:dyDescent="0.25">
      <c r="B15" s="3" t="s">
        <v>20</v>
      </c>
      <c r="C15" s="6">
        <f>C5+C7+C8+C9+C11</f>
        <v>0.59800967999179733</v>
      </c>
    </row>
    <row r="16" spans="2:3" x14ac:dyDescent="0.25">
      <c r="B16" s="3" t="s">
        <v>21</v>
      </c>
      <c r="C16" s="6">
        <f>C2+C3+C4+C6+C10</f>
        <v>-8.7710504376733833E-2</v>
      </c>
    </row>
    <row r="25" spans="2:6" ht="45" x14ac:dyDescent="0.25">
      <c r="B25" s="1" t="s">
        <v>4</v>
      </c>
      <c r="C25" s="1" t="s">
        <v>2</v>
      </c>
      <c r="D25" s="1" t="s">
        <v>3</v>
      </c>
      <c r="E25" s="1" t="s">
        <v>16</v>
      </c>
      <c r="F25" s="1" t="s">
        <v>17</v>
      </c>
    </row>
    <row r="26" spans="2:6" x14ac:dyDescent="0.25">
      <c r="B26" s="2">
        <v>1961</v>
      </c>
      <c r="C26" s="5">
        <v>563.29999999999995</v>
      </c>
      <c r="D26" s="5">
        <v>288.97093861004998</v>
      </c>
      <c r="E26" s="6">
        <f t="shared" ref="E26:E29" si="0">D26/C26</f>
        <v>0.51299651803665902</v>
      </c>
      <c r="F26" s="2" t="s">
        <v>6</v>
      </c>
    </row>
    <row r="27" spans="2:6" x14ac:dyDescent="0.25">
      <c r="B27" s="2">
        <v>1962</v>
      </c>
      <c r="C27" s="5">
        <v>605.1</v>
      </c>
      <c r="D27" s="5">
        <v>298.20082272087001</v>
      </c>
      <c r="E27" s="6">
        <f t="shared" si="0"/>
        <v>0.49281246524685174</v>
      </c>
      <c r="F27" s="6">
        <f>E29-E26</f>
        <v>-5.8472022181745076E-2</v>
      </c>
    </row>
    <row r="28" spans="2:6" x14ac:dyDescent="0.25">
      <c r="B28" s="2">
        <v>1963</v>
      </c>
      <c r="C28" s="5">
        <v>638.6</v>
      </c>
      <c r="D28" s="5">
        <v>305.85963299640997</v>
      </c>
      <c r="E28" s="6">
        <f t="shared" si="0"/>
        <v>0.47895338709115248</v>
      </c>
      <c r="F28" s="2"/>
    </row>
    <row r="29" spans="2:6" x14ac:dyDescent="0.25">
      <c r="B29" s="2">
        <v>1964</v>
      </c>
      <c r="C29" s="5">
        <v>685.8</v>
      </c>
      <c r="D29" s="5">
        <v>311.71289925729997</v>
      </c>
      <c r="E29" s="6">
        <f t="shared" si="0"/>
        <v>0.45452449585491395</v>
      </c>
      <c r="F29" s="2"/>
    </row>
    <row r="30" spans="2:6" x14ac:dyDescent="0.25">
      <c r="B30" s="2"/>
      <c r="C30" s="5"/>
      <c r="D30" s="5"/>
      <c r="E30" s="5"/>
      <c r="F30" s="2"/>
    </row>
    <row r="31" spans="2:6" x14ac:dyDescent="0.25">
      <c r="B31" s="2">
        <v>1964</v>
      </c>
      <c r="C31" s="5">
        <v>685.8</v>
      </c>
      <c r="D31" s="5">
        <v>311.71289925729997</v>
      </c>
      <c r="E31" s="6">
        <f t="shared" ref="E31:E36" si="1">D31/C31</f>
        <v>0.45452449585491395</v>
      </c>
      <c r="F31" s="2" t="s">
        <v>7</v>
      </c>
    </row>
    <row r="32" spans="2:6" x14ac:dyDescent="0.25">
      <c r="B32" s="2">
        <v>1965</v>
      </c>
      <c r="C32" s="5">
        <v>743.7</v>
      </c>
      <c r="D32" s="5">
        <v>317.27389898364004</v>
      </c>
      <c r="E32" s="6">
        <f t="shared" si="1"/>
        <v>0.42661543496522791</v>
      </c>
      <c r="F32" s="6">
        <f>E36-E31</f>
        <v>-0.10770593144525614</v>
      </c>
    </row>
    <row r="33" spans="2:6" x14ac:dyDescent="0.25">
      <c r="B33" s="2">
        <v>1966</v>
      </c>
      <c r="C33" s="5">
        <v>815</v>
      </c>
      <c r="D33" s="5">
        <v>319.90708779547998</v>
      </c>
      <c r="E33" s="6">
        <f t="shared" si="1"/>
        <v>0.3925240341048834</v>
      </c>
      <c r="F33" s="2"/>
    </row>
    <row r="34" spans="2:6" x14ac:dyDescent="0.25">
      <c r="B34" s="2">
        <v>1967</v>
      </c>
      <c r="C34" s="5">
        <v>861.7</v>
      </c>
      <c r="D34" s="5">
        <v>326.22093779453996</v>
      </c>
      <c r="E34" s="6">
        <f t="shared" si="1"/>
        <v>0.37857831936235342</v>
      </c>
      <c r="F34" s="2"/>
    </row>
    <row r="35" spans="2:6" x14ac:dyDescent="0.25">
      <c r="B35" s="2">
        <v>1968</v>
      </c>
      <c r="C35" s="5">
        <v>942.5</v>
      </c>
      <c r="D35" s="5">
        <v>347.57840642588002</v>
      </c>
      <c r="E35" s="6">
        <f t="shared" si="1"/>
        <v>0.36878345509377192</v>
      </c>
      <c r="F35" s="2"/>
    </row>
    <row r="36" spans="2:6" x14ac:dyDescent="0.25">
      <c r="B36" s="2">
        <v>1969</v>
      </c>
      <c r="C36" s="5">
        <v>1019.9</v>
      </c>
      <c r="D36" s="5">
        <v>353.72025384141</v>
      </c>
      <c r="E36" s="6">
        <f t="shared" si="1"/>
        <v>0.3468185644096578</v>
      </c>
      <c r="F36" s="2"/>
    </row>
    <row r="37" spans="2:6" x14ac:dyDescent="0.25">
      <c r="B37" s="2"/>
      <c r="C37" s="5"/>
      <c r="D37" s="5"/>
      <c r="E37" s="5"/>
      <c r="F37" s="2"/>
    </row>
    <row r="38" spans="2:6" x14ac:dyDescent="0.25">
      <c r="B38" s="2">
        <v>1969</v>
      </c>
      <c r="C38" s="5">
        <v>1019.9</v>
      </c>
      <c r="D38" s="5">
        <v>353.72025384141</v>
      </c>
      <c r="E38" s="6">
        <f t="shared" ref="E38:E43" si="2">D38/C38</f>
        <v>0.3468185644096578</v>
      </c>
      <c r="F38" s="2" t="s">
        <v>8</v>
      </c>
    </row>
    <row r="39" spans="2:6" x14ac:dyDescent="0.25">
      <c r="B39" s="2">
        <v>1970</v>
      </c>
      <c r="C39" s="5">
        <v>1075.9000000000001</v>
      </c>
      <c r="D39" s="5">
        <v>370.91870694992997</v>
      </c>
      <c r="E39" s="6">
        <f t="shared" si="2"/>
        <v>0.34475202802298532</v>
      </c>
      <c r="F39" s="6">
        <f>E43-E38</f>
        <v>-4.009089412844008E-2</v>
      </c>
    </row>
    <row r="40" spans="2:6" x14ac:dyDescent="0.25">
      <c r="B40" s="2">
        <v>1971</v>
      </c>
      <c r="C40" s="5">
        <v>1167.8</v>
      </c>
      <c r="D40" s="5">
        <v>398.12974445553999</v>
      </c>
      <c r="E40" s="6">
        <f t="shared" si="2"/>
        <v>0.34092288444557289</v>
      </c>
      <c r="F40" s="2"/>
    </row>
    <row r="41" spans="2:6" x14ac:dyDescent="0.25">
      <c r="B41" s="2">
        <v>1972</v>
      </c>
      <c r="C41" s="5">
        <v>1282.4000000000001</v>
      </c>
      <c r="D41" s="5">
        <v>427.26046094050002</v>
      </c>
      <c r="E41" s="6">
        <f t="shared" si="2"/>
        <v>0.33317253660363383</v>
      </c>
      <c r="F41" s="2"/>
    </row>
    <row r="42" spans="2:6" x14ac:dyDescent="0.25">
      <c r="B42" s="2">
        <v>1973</v>
      </c>
      <c r="C42" s="5">
        <v>1428.5</v>
      </c>
      <c r="D42" s="5">
        <v>458.14160531209001</v>
      </c>
      <c r="E42" s="6">
        <f t="shared" si="2"/>
        <v>0.32071515947643681</v>
      </c>
      <c r="F42" s="2"/>
    </row>
    <row r="43" spans="2:6" x14ac:dyDescent="0.25">
      <c r="B43" s="2">
        <v>1974</v>
      </c>
      <c r="C43" s="5">
        <v>1548.8</v>
      </c>
      <c r="D43" s="5">
        <v>475.05981573154997</v>
      </c>
      <c r="E43" s="6">
        <f t="shared" si="2"/>
        <v>0.30672767028121772</v>
      </c>
      <c r="F43" s="2"/>
    </row>
    <row r="44" spans="2:6" x14ac:dyDescent="0.25">
      <c r="B44" s="2"/>
      <c r="C44" s="5"/>
      <c r="D44" s="5"/>
      <c r="E44" s="5"/>
      <c r="F44" s="2"/>
    </row>
    <row r="45" spans="2:6" x14ac:dyDescent="0.25">
      <c r="B45" s="2">
        <v>1974</v>
      </c>
      <c r="C45" s="5">
        <v>1548.8</v>
      </c>
      <c r="D45" s="5">
        <v>475.05981573154997</v>
      </c>
      <c r="E45" s="6">
        <f t="shared" ref="E45:E48" si="3">D45/C45</f>
        <v>0.30672767028121772</v>
      </c>
      <c r="F45" s="2" t="s">
        <v>9</v>
      </c>
    </row>
    <row r="46" spans="2:6" x14ac:dyDescent="0.25">
      <c r="B46" s="2">
        <v>1975</v>
      </c>
      <c r="C46" s="5">
        <v>1688.9</v>
      </c>
      <c r="D46" s="5">
        <v>533.18899999999996</v>
      </c>
      <c r="E46" s="6">
        <f t="shared" si="3"/>
        <v>0.31570193617147252</v>
      </c>
      <c r="F46" s="6">
        <f>E48-E45</f>
        <v>2.8286711310345103E-2</v>
      </c>
    </row>
    <row r="47" spans="2:6" x14ac:dyDescent="0.25">
      <c r="B47" s="2">
        <v>1976</v>
      </c>
      <c r="C47" s="5">
        <v>1877.6</v>
      </c>
      <c r="D47" s="5">
        <v>620.43299999999999</v>
      </c>
      <c r="E47" s="6">
        <f t="shared" si="3"/>
        <v>0.33043939071154665</v>
      </c>
      <c r="F47" s="2"/>
    </row>
    <row r="48" spans="2:6" x14ac:dyDescent="0.25">
      <c r="B48" s="2">
        <v>1977</v>
      </c>
      <c r="C48" s="5">
        <v>2086</v>
      </c>
      <c r="D48" s="5">
        <v>698.84</v>
      </c>
      <c r="E48" s="6">
        <f t="shared" si="3"/>
        <v>0.33501438159156283</v>
      </c>
      <c r="F48" s="2"/>
    </row>
    <row r="49" spans="2:6" x14ac:dyDescent="0.25">
      <c r="B49" s="2"/>
      <c r="C49" s="5"/>
      <c r="D49" s="5"/>
      <c r="E49" s="5"/>
      <c r="F49" s="2"/>
    </row>
    <row r="50" spans="2:6" x14ac:dyDescent="0.25">
      <c r="B50" s="2">
        <v>1977</v>
      </c>
      <c r="C50" s="5">
        <v>2086</v>
      </c>
      <c r="D50" s="5">
        <v>698.84</v>
      </c>
      <c r="E50" s="6">
        <f t="shared" ref="E50:E54" si="4">D50/C50</f>
        <v>0.33501438159156283</v>
      </c>
      <c r="F50" s="2" t="s">
        <v>10</v>
      </c>
    </row>
    <row r="51" spans="2:6" x14ac:dyDescent="0.25">
      <c r="B51" s="2">
        <v>1978</v>
      </c>
      <c r="C51" s="5">
        <v>2356.6</v>
      </c>
      <c r="D51" s="5">
        <v>771.54399999999998</v>
      </c>
      <c r="E51" s="6">
        <f t="shared" si="4"/>
        <v>0.32739709751336671</v>
      </c>
      <c r="F51" s="6">
        <f>E54-E50</f>
        <v>-2.4252936558862737E-2</v>
      </c>
    </row>
    <row r="52" spans="2:6" x14ac:dyDescent="0.25">
      <c r="B52" s="2">
        <v>1979</v>
      </c>
      <c r="C52" s="5">
        <v>2632.1</v>
      </c>
      <c r="D52" s="5">
        <v>826.51900000000001</v>
      </c>
      <c r="E52" s="6">
        <f t="shared" si="4"/>
        <v>0.31401504502108585</v>
      </c>
      <c r="F52" s="2"/>
    </row>
    <row r="53" spans="2:6" x14ac:dyDescent="0.25">
      <c r="B53" s="2">
        <v>1980</v>
      </c>
      <c r="C53" s="5">
        <v>2862.5</v>
      </c>
      <c r="D53" s="5">
        <v>907.70100000000002</v>
      </c>
      <c r="E53" s="6">
        <f t="shared" si="4"/>
        <v>0.3171007860262009</v>
      </c>
      <c r="F53" s="2"/>
    </row>
    <row r="54" spans="2:6" x14ac:dyDescent="0.25">
      <c r="B54" s="2">
        <v>1981</v>
      </c>
      <c r="C54" s="5">
        <v>3211</v>
      </c>
      <c r="D54" s="5">
        <v>997.85500000000002</v>
      </c>
      <c r="E54" s="6">
        <f t="shared" si="4"/>
        <v>0.31076144503270009</v>
      </c>
      <c r="F54" s="2"/>
    </row>
    <row r="55" spans="2:6" x14ac:dyDescent="0.25">
      <c r="B55" s="2"/>
      <c r="C55" s="5"/>
      <c r="D55" s="5"/>
      <c r="E55" s="5"/>
      <c r="F55" s="2"/>
    </row>
    <row r="56" spans="2:6" x14ac:dyDescent="0.25">
      <c r="B56" s="2">
        <v>1981</v>
      </c>
      <c r="C56" s="5">
        <v>3211</v>
      </c>
      <c r="D56" s="5">
        <v>997.85500000000002</v>
      </c>
      <c r="E56" s="6">
        <f t="shared" ref="E56:E64" si="5">D56/C56</f>
        <v>0.31076144503270009</v>
      </c>
      <c r="F56" s="2" t="s">
        <v>11</v>
      </c>
    </row>
    <row r="57" spans="2:6" x14ac:dyDescent="0.25">
      <c r="B57" s="2">
        <v>1982</v>
      </c>
      <c r="C57" s="5">
        <v>3345</v>
      </c>
      <c r="D57" s="5">
        <v>1142.0340000000001</v>
      </c>
      <c r="E57" s="6">
        <f t="shared" si="5"/>
        <v>0.34141524663677131</v>
      </c>
      <c r="F57" s="6">
        <f>E64-E56</f>
        <v>0.19429024738423961</v>
      </c>
    </row>
    <row r="58" spans="2:6" x14ac:dyDescent="0.25">
      <c r="B58" s="2">
        <v>1983</v>
      </c>
      <c r="C58" s="5">
        <v>3638.1</v>
      </c>
      <c r="D58" s="5">
        <v>1377.21</v>
      </c>
      <c r="E58" s="6">
        <f t="shared" si="5"/>
        <v>0.37855199142409501</v>
      </c>
      <c r="F58" s="2"/>
    </row>
    <row r="59" spans="2:6" x14ac:dyDescent="0.25">
      <c r="B59" s="2">
        <v>1984</v>
      </c>
      <c r="C59" s="5">
        <v>4040.7</v>
      </c>
      <c r="D59" s="5">
        <v>1572.2660000000001</v>
      </c>
      <c r="E59" s="6">
        <f t="shared" si="5"/>
        <v>0.38910733288786598</v>
      </c>
      <c r="F59" s="2"/>
    </row>
    <row r="60" spans="2:6" x14ac:dyDescent="0.25">
      <c r="B60" s="2">
        <v>1985</v>
      </c>
      <c r="C60" s="5">
        <v>4346.7</v>
      </c>
      <c r="D60" s="5">
        <v>1823.1030000000001</v>
      </c>
      <c r="E60" s="6">
        <f t="shared" si="5"/>
        <v>0.41942232038097871</v>
      </c>
      <c r="F60" s="2"/>
    </row>
    <row r="61" spans="2:6" x14ac:dyDescent="0.25">
      <c r="B61" s="2">
        <v>1986</v>
      </c>
      <c r="C61" s="5">
        <v>4590.2</v>
      </c>
      <c r="D61" s="5">
        <v>2125.30261665842</v>
      </c>
      <c r="E61" s="6">
        <f t="shared" si="5"/>
        <v>0.46300871784637271</v>
      </c>
      <c r="F61" s="2"/>
    </row>
    <row r="62" spans="2:6" x14ac:dyDescent="0.25">
      <c r="B62" s="2">
        <v>1987</v>
      </c>
      <c r="C62" s="5">
        <v>4870.2</v>
      </c>
      <c r="D62" s="5">
        <v>2350.276890953</v>
      </c>
      <c r="E62" s="6">
        <f t="shared" si="5"/>
        <v>0.48258323907703998</v>
      </c>
      <c r="F62" s="2"/>
    </row>
    <row r="63" spans="2:6" x14ac:dyDescent="0.25">
      <c r="B63" s="2">
        <v>1988</v>
      </c>
      <c r="C63" s="5">
        <v>5252.6</v>
      </c>
      <c r="D63" s="5">
        <v>2602.3377120411601</v>
      </c>
      <c r="E63" s="6">
        <f t="shared" si="5"/>
        <v>0.49543801394379161</v>
      </c>
      <c r="F63" s="2"/>
    </row>
    <row r="64" spans="2:6" x14ac:dyDescent="0.25">
      <c r="B64" s="2">
        <v>1989</v>
      </c>
      <c r="C64" s="5">
        <v>5657.7</v>
      </c>
      <c r="D64" s="5">
        <v>2857.4309601873197</v>
      </c>
      <c r="E64" s="6">
        <f t="shared" si="5"/>
        <v>0.5050516924169397</v>
      </c>
      <c r="F64" s="2"/>
    </row>
    <row r="65" spans="2:6" x14ac:dyDescent="0.25">
      <c r="B65" s="2"/>
      <c r="C65" s="5"/>
      <c r="D65" s="5"/>
      <c r="E65" s="5"/>
      <c r="F65" s="2"/>
    </row>
    <row r="66" spans="2:6" x14ac:dyDescent="0.25">
      <c r="B66" s="2">
        <v>1989</v>
      </c>
      <c r="C66" s="5">
        <v>5657.7</v>
      </c>
      <c r="D66" s="5">
        <v>2857.4309601873197</v>
      </c>
      <c r="E66" s="6">
        <f t="shared" ref="E66:E70" si="6">D66/C66</f>
        <v>0.5050516924169397</v>
      </c>
      <c r="F66" s="2" t="s">
        <v>12</v>
      </c>
    </row>
    <row r="67" spans="2:6" x14ac:dyDescent="0.25">
      <c r="B67" s="2">
        <v>1990</v>
      </c>
      <c r="C67" s="5">
        <v>5979.6</v>
      </c>
      <c r="D67" s="5">
        <v>3233.3134517772501</v>
      </c>
      <c r="E67" s="6">
        <f t="shared" si="6"/>
        <v>0.54072403702208338</v>
      </c>
      <c r="F67" s="6">
        <f>E70-E66</f>
        <v>0.13627426788651587</v>
      </c>
    </row>
    <row r="68" spans="2:6" x14ac:dyDescent="0.25">
      <c r="B68" s="2">
        <v>1991</v>
      </c>
      <c r="C68" s="5">
        <v>6174</v>
      </c>
      <c r="D68" s="5">
        <v>3665.3033516970299</v>
      </c>
      <c r="E68" s="6">
        <f t="shared" si="6"/>
        <v>0.59366753347862489</v>
      </c>
      <c r="F68" s="2"/>
    </row>
    <row r="69" spans="2:6" x14ac:dyDescent="0.25">
      <c r="B69" s="2">
        <v>1992</v>
      </c>
      <c r="C69" s="5">
        <v>6539.3</v>
      </c>
      <c r="D69" s="5">
        <v>4064.62065552166</v>
      </c>
      <c r="E69" s="6">
        <f t="shared" si="6"/>
        <v>0.6215681579865826</v>
      </c>
      <c r="F69" s="2"/>
    </row>
    <row r="70" spans="2:6" x14ac:dyDescent="0.25">
      <c r="B70" s="2">
        <v>1993</v>
      </c>
      <c r="C70" s="5">
        <v>6878.7</v>
      </c>
      <c r="D70" s="5">
        <v>4411.4888831393801</v>
      </c>
      <c r="E70" s="6">
        <f t="shared" si="6"/>
        <v>0.64132596030345557</v>
      </c>
      <c r="F70" s="2"/>
    </row>
    <row r="71" spans="2:6" x14ac:dyDescent="0.25">
      <c r="B71" s="2"/>
      <c r="C71" s="5"/>
      <c r="D71" s="5"/>
      <c r="E71" s="5"/>
      <c r="F71" s="2"/>
    </row>
    <row r="72" spans="2:6" x14ac:dyDescent="0.25">
      <c r="B72" s="2">
        <v>1993</v>
      </c>
      <c r="C72" s="5">
        <v>6878.7</v>
      </c>
      <c r="D72" s="5">
        <v>4411.4888831393801</v>
      </c>
      <c r="E72" s="6">
        <f t="shared" ref="E72:E80" si="7">D72/C72</f>
        <v>0.64132596030345557</v>
      </c>
      <c r="F72" s="2" t="s">
        <v>13</v>
      </c>
    </row>
    <row r="73" spans="2:6" x14ac:dyDescent="0.25">
      <c r="B73" s="2">
        <v>1994</v>
      </c>
      <c r="C73" s="5">
        <v>7308.8</v>
      </c>
      <c r="D73" s="5">
        <v>4692.74991001332</v>
      </c>
      <c r="E73" s="6">
        <f t="shared" si="7"/>
        <v>0.64206845309945815</v>
      </c>
      <c r="F73" s="6">
        <f>E80-E72</f>
        <v>-9.4576500494378046E-2</v>
      </c>
    </row>
    <row r="74" spans="2:6" x14ac:dyDescent="0.25">
      <c r="B74" s="2">
        <v>1995</v>
      </c>
      <c r="C74" s="5">
        <v>7664.1</v>
      </c>
      <c r="D74" s="5">
        <v>4973.9829007093895</v>
      </c>
      <c r="E74" s="6">
        <f t="shared" si="7"/>
        <v>0.6489976514801985</v>
      </c>
      <c r="F74" s="2"/>
    </row>
    <row r="75" spans="2:6" x14ac:dyDescent="0.25">
      <c r="B75" s="2">
        <v>1996</v>
      </c>
      <c r="C75" s="5">
        <v>8100.2</v>
      </c>
      <c r="D75" s="5">
        <v>5224.8109391357302</v>
      </c>
      <c r="E75" s="6">
        <f t="shared" si="7"/>
        <v>0.64502246106710082</v>
      </c>
      <c r="F75" s="2"/>
    </row>
    <row r="76" spans="2:6" x14ac:dyDescent="0.25">
      <c r="B76" s="2">
        <v>1997</v>
      </c>
      <c r="C76" s="5">
        <v>8608.5</v>
      </c>
      <c r="D76" s="5">
        <v>5413.1460113973399</v>
      </c>
      <c r="E76" s="6">
        <f t="shared" si="7"/>
        <v>0.62881408043182208</v>
      </c>
      <c r="F76" s="2"/>
    </row>
    <row r="77" spans="2:6" x14ac:dyDescent="0.25">
      <c r="B77" s="2">
        <v>1998</v>
      </c>
      <c r="C77" s="5">
        <v>9089.2000000000007</v>
      </c>
      <c r="D77" s="5">
        <v>5526.1930088976205</v>
      </c>
      <c r="E77" s="6">
        <f t="shared" si="7"/>
        <v>0.60799553413915641</v>
      </c>
      <c r="F77" s="2"/>
    </row>
    <row r="78" spans="2:6" x14ac:dyDescent="0.25">
      <c r="B78" s="2">
        <v>1999</v>
      </c>
      <c r="C78" s="5">
        <v>9660.6</v>
      </c>
      <c r="D78" s="5">
        <v>5656.2709016154295</v>
      </c>
      <c r="E78" s="6">
        <f t="shared" si="7"/>
        <v>0.58549892362952916</v>
      </c>
      <c r="F78" s="2"/>
    </row>
    <row r="79" spans="2:6" x14ac:dyDescent="0.25">
      <c r="B79" s="2">
        <v>2000</v>
      </c>
      <c r="C79" s="5">
        <v>10284.799999999999</v>
      </c>
      <c r="D79" s="5">
        <v>5674.1782098868607</v>
      </c>
      <c r="E79" s="6">
        <f t="shared" si="7"/>
        <v>0.55170525531725079</v>
      </c>
      <c r="F79" s="2"/>
    </row>
    <row r="80" spans="2:6" x14ac:dyDescent="0.25">
      <c r="B80" s="2">
        <v>2001</v>
      </c>
      <c r="C80" s="5">
        <v>10621.8</v>
      </c>
      <c r="D80" s="5">
        <v>5807.4634122000598</v>
      </c>
      <c r="E80" s="6">
        <f t="shared" si="7"/>
        <v>0.54674945980907752</v>
      </c>
      <c r="F80" s="2"/>
    </row>
    <row r="81" spans="2:6" x14ac:dyDescent="0.25">
      <c r="B81" s="2"/>
      <c r="C81" s="5"/>
      <c r="D81" s="5"/>
      <c r="E81" s="5"/>
      <c r="F81" s="2"/>
    </row>
    <row r="82" spans="2:6" x14ac:dyDescent="0.25">
      <c r="B82" s="2">
        <v>2001</v>
      </c>
      <c r="C82" s="5">
        <v>10621.8</v>
      </c>
      <c r="D82" s="5">
        <v>5807.4634122000598</v>
      </c>
      <c r="E82" s="6">
        <f t="shared" ref="E82:E90" si="8">D82/C82</f>
        <v>0.54674945980907752</v>
      </c>
      <c r="F82" s="2" t="s">
        <v>14</v>
      </c>
    </row>
    <row r="83" spans="2:6" x14ac:dyDescent="0.25">
      <c r="B83" s="2">
        <v>2002</v>
      </c>
      <c r="C83" s="5">
        <v>10977.5</v>
      </c>
      <c r="D83" s="5">
        <v>6228.2359655971604</v>
      </c>
      <c r="E83" s="6">
        <f t="shared" si="8"/>
        <v>0.5673637864356329</v>
      </c>
      <c r="F83" s="6">
        <f>E90-E82</f>
        <v>0.27924934753913688</v>
      </c>
    </row>
    <row r="84" spans="2:6" x14ac:dyDescent="0.25">
      <c r="B84" s="2">
        <v>2003</v>
      </c>
      <c r="C84" s="5">
        <v>11510.7</v>
      </c>
      <c r="D84" s="5">
        <v>6783.23106274362</v>
      </c>
      <c r="E84" s="6">
        <f t="shared" si="8"/>
        <v>0.58929787612774376</v>
      </c>
      <c r="F84" s="2"/>
    </row>
    <row r="85" spans="2:6" x14ac:dyDescent="0.25">
      <c r="B85" s="2">
        <v>2004</v>
      </c>
      <c r="C85" s="5">
        <v>12274.9</v>
      </c>
      <c r="D85" s="5">
        <v>7379.05269633032</v>
      </c>
      <c r="E85" s="6">
        <f t="shared" si="8"/>
        <v>0.60114971986169508</v>
      </c>
      <c r="F85" s="2"/>
    </row>
    <row r="86" spans="2:6" x14ac:dyDescent="0.25">
      <c r="B86" s="2">
        <v>2005</v>
      </c>
      <c r="C86" s="5">
        <v>13093.7</v>
      </c>
      <c r="D86" s="5">
        <v>7932.7096617235002</v>
      </c>
      <c r="E86" s="6">
        <f t="shared" si="8"/>
        <v>0.6058417148493932</v>
      </c>
      <c r="F86" s="2"/>
    </row>
    <row r="87" spans="2:6" x14ac:dyDescent="0.25">
      <c r="B87" s="2">
        <v>2006</v>
      </c>
      <c r="C87" s="5">
        <v>13855.9</v>
      </c>
      <c r="D87" s="5">
        <v>8506.9738992152306</v>
      </c>
      <c r="E87" s="6">
        <f t="shared" si="8"/>
        <v>0.61396039948435188</v>
      </c>
      <c r="F87" s="2"/>
    </row>
    <row r="88" spans="2:6" x14ac:dyDescent="0.25">
      <c r="B88" s="2">
        <v>2007</v>
      </c>
      <c r="C88" s="5">
        <v>14477.6</v>
      </c>
      <c r="D88" s="5">
        <v>9007.6533722624808</v>
      </c>
      <c r="E88" s="6">
        <f t="shared" si="8"/>
        <v>0.62217863266442508</v>
      </c>
      <c r="F88" s="2"/>
    </row>
    <row r="89" spans="2:6" x14ac:dyDescent="0.25">
      <c r="B89" s="2">
        <v>2008</v>
      </c>
      <c r="C89" s="5">
        <v>14718.6</v>
      </c>
      <c r="D89" s="5">
        <v>10024.724896912401</v>
      </c>
      <c r="E89" s="6">
        <f t="shared" si="8"/>
        <v>0.68109228438250924</v>
      </c>
      <c r="F89" s="2"/>
    </row>
    <row r="90" spans="2:6" x14ac:dyDescent="0.25">
      <c r="B90" s="2">
        <v>2009</v>
      </c>
      <c r="C90" s="5">
        <v>14418.7</v>
      </c>
      <c r="D90" s="5">
        <v>11909.829003511699</v>
      </c>
      <c r="E90" s="6">
        <f t="shared" si="8"/>
        <v>0.8259988073482144</v>
      </c>
      <c r="F90" s="2"/>
    </row>
    <row r="91" spans="2:6" x14ac:dyDescent="0.25">
      <c r="B91" s="2"/>
      <c r="C91" s="5"/>
      <c r="D91" s="5"/>
      <c r="E91" s="5"/>
      <c r="F91" s="2"/>
    </row>
    <row r="92" spans="2:6" x14ac:dyDescent="0.25">
      <c r="B92" s="2">
        <v>2009</v>
      </c>
      <c r="C92" s="5">
        <v>14418.7</v>
      </c>
      <c r="D92" s="5">
        <v>11909.829003511699</v>
      </c>
      <c r="E92" s="6">
        <f t="shared" ref="E92:E97" si="9">D92/C92</f>
        <v>0.8259988073482144</v>
      </c>
      <c r="F92" s="2" t="s">
        <v>15</v>
      </c>
    </row>
    <row r="93" spans="2:6" x14ac:dyDescent="0.25">
      <c r="B93" s="2">
        <v>2010</v>
      </c>
      <c r="C93" s="5">
        <v>14964.4</v>
      </c>
      <c r="D93" s="5">
        <v>13561.623030891698</v>
      </c>
      <c r="E93" s="6">
        <f t="shared" si="9"/>
        <v>0.90625905688779362</v>
      </c>
      <c r="F93" s="6">
        <f>E97-E92</f>
        <v>0.19729688630350817</v>
      </c>
    </row>
    <row r="94" spans="2:6" x14ac:dyDescent="0.25">
      <c r="B94" s="2">
        <v>2011</v>
      </c>
      <c r="C94" s="5">
        <v>15517.9</v>
      </c>
      <c r="D94" s="5">
        <v>14790.3403285571</v>
      </c>
      <c r="E94" s="6">
        <f t="shared" si="9"/>
        <v>0.9531148111894715</v>
      </c>
      <c r="F94" s="2"/>
    </row>
    <row r="95" spans="2:6" x14ac:dyDescent="0.25">
      <c r="B95" s="2">
        <v>2012</v>
      </c>
      <c r="C95" s="5">
        <v>16163.2</v>
      </c>
      <c r="D95" s="5">
        <v>16066.2414073858</v>
      </c>
      <c r="E95" s="6">
        <f t="shared" si="9"/>
        <v>0.99400127495705048</v>
      </c>
      <c r="F95" s="2"/>
    </row>
    <row r="96" spans="2:6" x14ac:dyDescent="0.25">
      <c r="B96" s="2">
        <v>2013</v>
      </c>
      <c r="C96" s="5">
        <v>16768.099999999999</v>
      </c>
      <c r="D96" s="5">
        <v>16738.183526697299</v>
      </c>
      <c r="E96" s="6">
        <f t="shared" si="9"/>
        <v>0.99821586981812493</v>
      </c>
      <c r="F96" s="2"/>
    </row>
    <row r="97" spans="2:6" x14ac:dyDescent="0.25">
      <c r="B97" s="2">
        <v>2014</v>
      </c>
      <c r="C97" s="5">
        <v>17418.3</v>
      </c>
      <c r="D97" s="5">
        <v>17824.0713807338</v>
      </c>
      <c r="E97" s="6">
        <f t="shared" si="9"/>
        <v>1.0232956936517226</v>
      </c>
      <c r="F97" s="2"/>
    </row>
    <row r="98" spans="2:6" x14ac:dyDescent="0.25">
      <c r="B98" s="2"/>
      <c r="C98" s="2"/>
      <c r="D98" s="2"/>
      <c r="E98" s="2"/>
      <c r="F98" s="2"/>
    </row>
    <row r="99" spans="2:6" x14ac:dyDescent="0.25">
      <c r="B99" s="2" t="s">
        <v>0</v>
      </c>
      <c r="C99" s="2"/>
      <c r="D99" s="2"/>
      <c r="E99" s="2"/>
      <c r="F99" s="2"/>
    </row>
    <row r="100" spans="2:6" x14ac:dyDescent="0.25">
      <c r="B100" s="2" t="s">
        <v>18</v>
      </c>
      <c r="C100" s="2"/>
      <c r="D100" s="2"/>
      <c r="E100" s="2"/>
      <c r="F100" s="2"/>
    </row>
    <row r="101" spans="2:6" x14ac:dyDescent="0.25">
      <c r="B101" s="2"/>
      <c r="C101" s="2"/>
      <c r="D101" s="2"/>
      <c r="E101" s="2"/>
      <c r="F101" s="2"/>
    </row>
    <row r="102" spans="2:6" x14ac:dyDescent="0.25">
      <c r="B102" s="4" t="s">
        <v>1</v>
      </c>
      <c r="C102" s="2"/>
      <c r="D102" s="2"/>
      <c r="E102" s="2"/>
      <c r="F102" s="2"/>
    </row>
  </sheetData>
  <sortState ref="B2:C102">
    <sortCondition ref="C2:C102"/>
  </sortState>
  <hyperlinks>
    <hyperlink ref="B102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5"/>
  <sheetViews>
    <sheetView topLeftCell="A2" workbookViewId="0">
      <selection activeCell="G65" sqref="G65"/>
    </sheetView>
  </sheetViews>
  <sheetFormatPr defaultRowHeight="15" x14ac:dyDescent="0.25"/>
  <cols>
    <col min="7" max="7" width="11.85546875" customWidth="1"/>
    <col min="8" max="8" width="12.85546875" customWidth="1"/>
  </cols>
  <sheetData>
    <row r="1" spans="2:8" ht="45" x14ac:dyDescent="0.25">
      <c r="B1" s="7" t="s">
        <v>4</v>
      </c>
      <c r="C1" s="7" t="s">
        <v>2</v>
      </c>
      <c r="D1" s="7" t="s">
        <v>3</v>
      </c>
      <c r="E1" s="7" t="s">
        <v>16</v>
      </c>
      <c r="F1" s="7" t="s">
        <v>22</v>
      </c>
      <c r="G1" s="7" t="s">
        <v>23</v>
      </c>
      <c r="H1" s="7" t="s">
        <v>24</v>
      </c>
    </row>
    <row r="2" spans="2:8" x14ac:dyDescent="0.25">
      <c r="B2">
        <v>1953</v>
      </c>
      <c r="C2">
        <v>389.7</v>
      </c>
      <c r="D2">
        <v>266.07106163857003</v>
      </c>
      <c r="E2">
        <v>0.68275869037354386</v>
      </c>
      <c r="H2">
        <v>1</v>
      </c>
    </row>
    <row r="3" spans="2:8" x14ac:dyDescent="0.25">
      <c r="B3">
        <v>1954</v>
      </c>
      <c r="C3">
        <v>391.1</v>
      </c>
      <c r="D3">
        <v>271.25959910846001</v>
      </c>
      <c r="E3">
        <v>0.69358117900398875</v>
      </c>
      <c r="F3">
        <f>E3-E2</f>
        <v>1.0822488630444882E-2</v>
      </c>
      <c r="G3">
        <f>F3/E2</f>
        <v>1.5851118093456702E-2</v>
      </c>
      <c r="H3">
        <f>H2+(H2*G3)</f>
        <v>1.0158511180934566</v>
      </c>
    </row>
    <row r="4" spans="2:8" x14ac:dyDescent="0.25">
      <c r="B4">
        <v>1955</v>
      </c>
      <c r="C4">
        <v>426.2</v>
      </c>
      <c r="D4">
        <v>274.37422280262001</v>
      </c>
      <c r="E4">
        <v>0.64376870671661202</v>
      </c>
      <c r="F4" s="2">
        <f t="shared" ref="F4:F63" si="0">E4-E3</f>
        <v>-4.981247228737673E-2</v>
      </c>
      <c r="G4" s="2">
        <f t="shared" ref="G4:G63" si="1">F4/E3</f>
        <v>-7.1819238749975159E-2</v>
      </c>
      <c r="H4" s="2">
        <f t="shared" ref="H4:H63" si="2">H3+(H3*G4)</f>
        <v>0.94289346410867347</v>
      </c>
    </row>
    <row r="5" spans="2:8" x14ac:dyDescent="0.25">
      <c r="B5">
        <v>1956</v>
      </c>
      <c r="C5">
        <v>450.1</v>
      </c>
      <c r="D5">
        <v>272.75081364931998</v>
      </c>
      <c r="E5">
        <v>0.60597825738573641</v>
      </c>
      <c r="F5" s="2">
        <f t="shared" si="0"/>
        <v>-3.7790449330875608E-2</v>
      </c>
      <c r="G5" s="2">
        <f t="shared" si="1"/>
        <v>-5.8701904793752306E-2</v>
      </c>
      <c r="H5" s="2">
        <f t="shared" si="2"/>
        <v>0.8875438217479148</v>
      </c>
    </row>
    <row r="6" spans="2:8" x14ac:dyDescent="0.25">
      <c r="B6">
        <v>1957</v>
      </c>
      <c r="C6">
        <v>474.9</v>
      </c>
      <c r="D6">
        <v>270.52717189642999</v>
      </c>
      <c r="E6">
        <v>0.56965081469031376</v>
      </c>
      <c r="F6" s="2">
        <f t="shared" si="0"/>
        <v>-3.6327442695422651E-2</v>
      </c>
      <c r="G6" s="2">
        <f t="shared" si="1"/>
        <v>-5.9948425958620426E-2</v>
      </c>
      <c r="H6" s="2">
        <f t="shared" si="2"/>
        <v>0.83433696666482893</v>
      </c>
    </row>
    <row r="7" spans="2:8" x14ac:dyDescent="0.25">
      <c r="B7">
        <v>1958</v>
      </c>
      <c r="C7">
        <v>482</v>
      </c>
      <c r="D7">
        <v>276.34321774581002</v>
      </c>
      <c r="E7">
        <v>0.57332617789587137</v>
      </c>
      <c r="F7" s="2">
        <f t="shared" si="0"/>
        <v>3.6753632055576135E-3</v>
      </c>
      <c r="G7" s="2">
        <f t="shared" si="1"/>
        <v>6.4519581307992974E-3</v>
      </c>
      <c r="H7" s="2">
        <f t="shared" si="2"/>
        <v>0.83972007384072844</v>
      </c>
    </row>
    <row r="8" spans="2:8" x14ac:dyDescent="0.25">
      <c r="B8">
        <v>1959</v>
      </c>
      <c r="C8">
        <v>522.5</v>
      </c>
      <c r="D8">
        <v>284.70590707821998</v>
      </c>
      <c r="E8">
        <v>0.54489168818798084</v>
      </c>
      <c r="F8" s="2">
        <f t="shared" si="0"/>
        <v>-2.8434489707890531E-2</v>
      </c>
      <c r="G8" s="2">
        <f t="shared" si="1"/>
        <v>-4.9595659162548933E-2</v>
      </c>
      <c r="H8" s="2">
        <f t="shared" si="2"/>
        <v>0.79807360326657328</v>
      </c>
    </row>
    <row r="9" spans="2:8" x14ac:dyDescent="0.25">
      <c r="B9">
        <v>1960</v>
      </c>
      <c r="C9">
        <v>543.29999999999995</v>
      </c>
      <c r="D9">
        <v>286.33076084837001</v>
      </c>
      <c r="E9">
        <v>0.52702146300086516</v>
      </c>
      <c r="F9" s="2">
        <f t="shared" si="0"/>
        <v>-1.7870225187115674E-2</v>
      </c>
      <c r="G9" s="2">
        <f t="shared" si="1"/>
        <v>-3.2795921785011097E-2</v>
      </c>
      <c r="H9" s="2">
        <f t="shared" si="2"/>
        <v>0.77190004379516075</v>
      </c>
    </row>
    <row r="10" spans="2:8" x14ac:dyDescent="0.25">
      <c r="B10">
        <v>1961</v>
      </c>
      <c r="C10">
        <v>563.29999999999995</v>
      </c>
      <c r="D10">
        <v>288.97093861004998</v>
      </c>
      <c r="E10">
        <v>0.51299651803665902</v>
      </c>
      <c r="F10" s="2">
        <f t="shared" si="0"/>
        <v>-1.4024944964206143E-2</v>
      </c>
      <c r="G10" s="2">
        <f t="shared" si="1"/>
        <v>-2.6611714984714235E-2</v>
      </c>
      <c r="H10" s="2">
        <f t="shared" si="2"/>
        <v>0.75135845983299554</v>
      </c>
    </row>
    <row r="11" spans="2:8" x14ac:dyDescent="0.25">
      <c r="B11">
        <v>1962</v>
      </c>
      <c r="C11">
        <v>605.1</v>
      </c>
      <c r="D11">
        <v>298.20082272087001</v>
      </c>
      <c r="E11">
        <v>0.49281246524685174</v>
      </c>
      <c r="F11" s="2">
        <f t="shared" si="0"/>
        <v>-2.0184052789807283E-2</v>
      </c>
      <c r="G11" s="2">
        <f t="shared" si="1"/>
        <v>-3.9345399198917989E-2</v>
      </c>
      <c r="H11" s="2">
        <f t="shared" si="2"/>
        <v>0.72179596128938217</v>
      </c>
    </row>
    <row r="12" spans="2:8" x14ac:dyDescent="0.25">
      <c r="B12">
        <v>1963</v>
      </c>
      <c r="C12">
        <v>638.6</v>
      </c>
      <c r="D12">
        <v>305.85963299640997</v>
      </c>
      <c r="E12">
        <v>0.47895338709115248</v>
      </c>
      <c r="F12" s="2">
        <f t="shared" si="0"/>
        <v>-1.3859078155699256E-2</v>
      </c>
      <c r="G12" s="2">
        <f t="shared" si="1"/>
        <v>-2.8122418025195828E-2</v>
      </c>
      <c r="H12" s="2">
        <f t="shared" si="2"/>
        <v>0.70149731353710409</v>
      </c>
    </row>
    <row r="13" spans="2:8" x14ac:dyDescent="0.25">
      <c r="B13">
        <v>1964</v>
      </c>
      <c r="C13">
        <v>685.8</v>
      </c>
      <c r="D13">
        <v>311.71289925729997</v>
      </c>
      <c r="E13">
        <v>0.45452449585491395</v>
      </c>
      <c r="F13" s="2">
        <f t="shared" si="0"/>
        <v>-2.4428891236238537E-2</v>
      </c>
      <c r="G13" s="2">
        <f t="shared" si="1"/>
        <v>-5.1004736357756104E-2</v>
      </c>
      <c r="H13" s="2">
        <f t="shared" si="2"/>
        <v>0.66571762800446987</v>
      </c>
    </row>
    <row r="14" spans="2:8" x14ac:dyDescent="0.25">
      <c r="B14">
        <v>1965</v>
      </c>
      <c r="C14">
        <v>743.7</v>
      </c>
      <c r="D14">
        <v>317.27389898364004</v>
      </c>
      <c r="E14">
        <v>0.42661543496522791</v>
      </c>
      <c r="F14" s="2">
        <f t="shared" si="0"/>
        <v>-2.7909060889686033E-2</v>
      </c>
      <c r="G14" s="2">
        <f t="shared" si="1"/>
        <v>-6.1402765184727731E-2</v>
      </c>
      <c r="H14" s="2">
        <f t="shared" si="2"/>
        <v>0.62484072481277753</v>
      </c>
    </row>
    <row r="15" spans="2:8" x14ac:dyDescent="0.25">
      <c r="B15">
        <v>1966</v>
      </c>
      <c r="C15">
        <v>815</v>
      </c>
      <c r="D15">
        <v>319.90708779547998</v>
      </c>
      <c r="E15">
        <v>0.3925240341048834</v>
      </c>
      <c r="F15" s="2">
        <f t="shared" si="0"/>
        <v>-3.4091400860344512E-2</v>
      </c>
      <c r="G15" s="2">
        <f t="shared" si="1"/>
        <v>-7.9911316061790388E-2</v>
      </c>
      <c r="H15" s="2">
        <f t="shared" si="2"/>
        <v>0.57490888016398545</v>
      </c>
    </row>
    <row r="16" spans="2:8" x14ac:dyDescent="0.25">
      <c r="B16">
        <v>1967</v>
      </c>
      <c r="C16">
        <v>861.7</v>
      </c>
      <c r="D16">
        <v>326.22093779453996</v>
      </c>
      <c r="E16">
        <v>0.37857831936235342</v>
      </c>
      <c r="F16" s="2">
        <f t="shared" si="0"/>
        <v>-1.394571474252998E-2</v>
      </c>
      <c r="G16" s="2">
        <f t="shared" si="1"/>
        <v>-3.5528307901787362E-2</v>
      </c>
      <c r="H16" s="2">
        <f t="shared" si="2"/>
        <v>0.55448334045404757</v>
      </c>
    </row>
    <row r="17" spans="2:8" x14ac:dyDescent="0.25">
      <c r="B17">
        <v>1968</v>
      </c>
      <c r="C17">
        <v>942.5</v>
      </c>
      <c r="D17">
        <v>347.57840642588002</v>
      </c>
      <c r="E17">
        <v>0.36878345509377192</v>
      </c>
      <c r="F17" s="2">
        <f t="shared" si="0"/>
        <v>-9.7948642685815046E-3</v>
      </c>
      <c r="G17" s="2">
        <f t="shared" si="1"/>
        <v>-2.5872755431634802E-2</v>
      </c>
      <c r="H17" s="2">
        <f t="shared" si="2"/>
        <v>0.54013732859556407</v>
      </c>
    </row>
    <row r="18" spans="2:8" x14ac:dyDescent="0.25">
      <c r="B18">
        <v>1969</v>
      </c>
      <c r="C18">
        <v>1019.9</v>
      </c>
      <c r="D18">
        <v>353.72025384141</v>
      </c>
      <c r="E18">
        <v>0.3468185644096578</v>
      </c>
      <c r="F18" s="2">
        <f t="shared" si="0"/>
        <v>-2.1964890684114113E-2</v>
      </c>
      <c r="G18" s="2">
        <f t="shared" si="1"/>
        <v>-5.956040158723775E-2</v>
      </c>
      <c r="H18" s="2">
        <f t="shared" si="2"/>
        <v>0.5079665323921545</v>
      </c>
    </row>
    <row r="19" spans="2:8" x14ac:dyDescent="0.25">
      <c r="B19">
        <v>1970</v>
      </c>
      <c r="C19">
        <v>1075.9000000000001</v>
      </c>
      <c r="D19">
        <v>370.91870694992997</v>
      </c>
      <c r="E19">
        <v>0.34475202802298532</v>
      </c>
      <c r="F19" s="2">
        <f t="shared" si="0"/>
        <v>-2.0665363866724795E-3</v>
      </c>
      <c r="G19" s="2">
        <f t="shared" si="1"/>
        <v>-5.9585518156736045E-3</v>
      </c>
      <c r="H19" s="2">
        <f t="shared" si="2"/>
        <v>0.50493978748826784</v>
      </c>
    </row>
    <row r="20" spans="2:8" x14ac:dyDescent="0.25">
      <c r="B20">
        <v>1971</v>
      </c>
      <c r="C20">
        <v>1167.8</v>
      </c>
      <c r="D20">
        <v>398.12974445553999</v>
      </c>
      <c r="E20">
        <v>0.34092288444557289</v>
      </c>
      <c r="F20" s="2">
        <f t="shared" si="0"/>
        <v>-3.8291435774124305E-3</v>
      </c>
      <c r="G20" s="2">
        <f t="shared" si="1"/>
        <v>-1.110695011533662E-2</v>
      </c>
      <c r="H20" s="2">
        <f t="shared" si="2"/>
        <v>0.49933144645738697</v>
      </c>
    </row>
    <row r="21" spans="2:8" x14ac:dyDescent="0.25">
      <c r="B21">
        <v>1972</v>
      </c>
      <c r="C21">
        <v>1282.4000000000001</v>
      </c>
      <c r="D21">
        <v>427.26046094050002</v>
      </c>
      <c r="E21">
        <v>0.33317253660363383</v>
      </c>
      <c r="F21" s="2">
        <f t="shared" si="0"/>
        <v>-7.7503478419390648E-3</v>
      </c>
      <c r="G21" s="2">
        <f t="shared" si="1"/>
        <v>-2.2733433851303636E-2</v>
      </c>
      <c r="H21" s="2">
        <f t="shared" si="2"/>
        <v>0.48797992804947221</v>
      </c>
    </row>
    <row r="22" spans="2:8" x14ac:dyDescent="0.25">
      <c r="B22">
        <v>1973</v>
      </c>
      <c r="C22">
        <v>1428.5</v>
      </c>
      <c r="D22">
        <v>458.14160531209001</v>
      </c>
      <c r="E22">
        <v>0.32071515947643681</v>
      </c>
      <c r="F22" s="2">
        <f t="shared" si="0"/>
        <v>-1.2457377127197022E-2</v>
      </c>
      <c r="G22" s="2">
        <f t="shared" si="1"/>
        <v>-3.7390168031818362E-2</v>
      </c>
      <c r="H22" s="2">
        <f t="shared" si="2"/>
        <v>0.46973427654354782</v>
      </c>
    </row>
    <row r="23" spans="2:8" x14ac:dyDescent="0.25">
      <c r="B23">
        <v>1974</v>
      </c>
      <c r="C23">
        <v>1548.8</v>
      </c>
      <c r="D23">
        <v>475.05981573154997</v>
      </c>
      <c r="E23">
        <v>0.30672767028121772</v>
      </c>
      <c r="F23" s="2">
        <f t="shared" si="0"/>
        <v>-1.3987489195219083E-2</v>
      </c>
      <c r="G23" s="2">
        <f t="shared" si="1"/>
        <v>-4.3613433234816437E-2</v>
      </c>
      <c r="H23" s="2">
        <f t="shared" si="2"/>
        <v>0.449247552035411</v>
      </c>
    </row>
    <row r="24" spans="2:8" x14ac:dyDescent="0.25">
      <c r="B24">
        <v>1975</v>
      </c>
      <c r="C24">
        <v>1688.9</v>
      </c>
      <c r="D24">
        <v>533.18899999999996</v>
      </c>
      <c r="E24">
        <v>0.31570193617147252</v>
      </c>
      <c r="F24" s="2">
        <f t="shared" si="0"/>
        <v>8.9742658902547956E-3</v>
      </c>
      <c r="G24" s="2">
        <f t="shared" si="1"/>
        <v>2.9258090351049523E-2</v>
      </c>
      <c r="H24" s="2">
        <f t="shared" si="2"/>
        <v>0.46239167750285087</v>
      </c>
    </row>
    <row r="25" spans="2:8" x14ac:dyDescent="0.25">
      <c r="B25">
        <v>1976</v>
      </c>
      <c r="C25">
        <v>1877.6</v>
      </c>
      <c r="D25">
        <v>620.43299999999999</v>
      </c>
      <c r="E25">
        <v>0.33043939071154665</v>
      </c>
      <c r="F25" s="2">
        <f t="shared" si="0"/>
        <v>1.4737454540074135E-2</v>
      </c>
      <c r="G25" s="2">
        <f t="shared" si="1"/>
        <v>4.6681546267329614E-2</v>
      </c>
      <c r="H25" s="2">
        <f t="shared" si="2"/>
        <v>0.48397683598982838</v>
      </c>
    </row>
    <row r="26" spans="2:8" x14ac:dyDescent="0.25">
      <c r="B26">
        <v>1977</v>
      </c>
      <c r="C26">
        <v>2086</v>
      </c>
      <c r="D26">
        <v>698.84</v>
      </c>
      <c r="E26">
        <v>0.33501438159156283</v>
      </c>
      <c r="F26" s="2">
        <f t="shared" si="0"/>
        <v>4.574990880016172E-3</v>
      </c>
      <c r="G26" s="2">
        <f t="shared" si="1"/>
        <v>1.3845174057985897E-2</v>
      </c>
      <c r="H26" s="2">
        <f t="shared" si="2"/>
        <v>0.49067757952414087</v>
      </c>
    </row>
    <row r="27" spans="2:8" x14ac:dyDescent="0.25">
      <c r="B27">
        <v>1978</v>
      </c>
      <c r="C27">
        <v>2356.6</v>
      </c>
      <c r="D27">
        <v>771.54399999999998</v>
      </c>
      <c r="E27">
        <v>0.32739709751336671</v>
      </c>
      <c r="F27" s="2">
        <f t="shared" si="0"/>
        <v>-7.6172840781961182E-3</v>
      </c>
      <c r="G27" s="2">
        <f t="shared" si="1"/>
        <v>-2.2737185317264468E-2</v>
      </c>
      <c r="H27" s="2">
        <f t="shared" si="2"/>
        <v>0.47952095246747373</v>
      </c>
    </row>
    <row r="28" spans="2:8" x14ac:dyDescent="0.25">
      <c r="B28">
        <v>1979</v>
      </c>
      <c r="C28">
        <v>2632.1</v>
      </c>
      <c r="D28">
        <v>826.51900000000001</v>
      </c>
      <c r="E28">
        <v>0.31401504502108585</v>
      </c>
      <c r="F28" s="2">
        <f t="shared" si="0"/>
        <v>-1.338205249228086E-2</v>
      </c>
      <c r="G28" s="2">
        <f t="shared" si="1"/>
        <v>-4.0874071865388203E-2</v>
      </c>
      <c r="H28" s="2">
        <f t="shared" si="2"/>
        <v>0.4599209785953588</v>
      </c>
    </row>
    <row r="29" spans="2:8" x14ac:dyDescent="0.25">
      <c r="B29">
        <v>1980</v>
      </c>
      <c r="C29">
        <v>2862.5</v>
      </c>
      <c r="D29">
        <v>907.70100000000002</v>
      </c>
      <c r="E29">
        <v>0.3171007860262009</v>
      </c>
      <c r="F29" s="2">
        <f t="shared" si="0"/>
        <v>3.0857410051150502E-3</v>
      </c>
      <c r="G29" s="2">
        <f t="shared" si="1"/>
        <v>9.826729814515241E-3</v>
      </c>
      <c r="H29" s="2">
        <f t="shared" si="2"/>
        <v>0.46444049778804286</v>
      </c>
    </row>
    <row r="30" spans="2:8" x14ac:dyDescent="0.25">
      <c r="B30">
        <v>1981</v>
      </c>
      <c r="C30">
        <v>3211</v>
      </c>
      <c r="D30">
        <v>997.85500000000002</v>
      </c>
      <c r="E30">
        <v>0.31076144503270009</v>
      </c>
      <c r="F30" s="2">
        <f t="shared" si="0"/>
        <v>-6.3393409935008083E-3</v>
      </c>
      <c r="G30" s="2">
        <f t="shared" si="1"/>
        <v>-1.9991565057101472E-2</v>
      </c>
      <c r="H30" s="2">
        <f t="shared" si="2"/>
        <v>0.45515560536136063</v>
      </c>
    </row>
    <row r="31" spans="2:8" x14ac:dyDescent="0.25">
      <c r="B31">
        <v>1982</v>
      </c>
      <c r="C31">
        <v>3345</v>
      </c>
      <c r="D31">
        <v>1142.0340000000001</v>
      </c>
      <c r="E31">
        <v>0.34141524663677131</v>
      </c>
      <c r="F31" s="2">
        <f t="shared" si="0"/>
        <v>3.0653801604071218E-2</v>
      </c>
      <c r="G31" s="2">
        <f t="shared" si="1"/>
        <v>9.8640941770770985E-2</v>
      </c>
      <c r="H31" s="2">
        <f t="shared" si="2"/>
        <v>0.50005258292645061</v>
      </c>
    </row>
    <row r="32" spans="2:8" x14ac:dyDescent="0.25">
      <c r="B32">
        <v>1983</v>
      </c>
      <c r="C32">
        <v>3638.1</v>
      </c>
      <c r="D32">
        <v>1377.21</v>
      </c>
      <c r="E32">
        <v>0.37855199142409501</v>
      </c>
      <c r="F32" s="2">
        <f t="shared" si="0"/>
        <v>3.7136744787323706E-2</v>
      </c>
      <c r="G32" s="2">
        <f t="shared" si="1"/>
        <v>0.10877295361924233</v>
      </c>
      <c r="H32" s="2">
        <f t="shared" si="2"/>
        <v>0.55444477933629177</v>
      </c>
    </row>
    <row r="33" spans="2:8" x14ac:dyDescent="0.25">
      <c r="B33">
        <v>1984</v>
      </c>
      <c r="C33">
        <v>4040.7</v>
      </c>
      <c r="D33">
        <v>1572.2660000000001</v>
      </c>
      <c r="E33">
        <v>0.38910733288786598</v>
      </c>
      <c r="F33" s="2">
        <f t="shared" si="0"/>
        <v>1.0555341463770962E-2</v>
      </c>
      <c r="G33" s="2">
        <f t="shared" si="1"/>
        <v>2.7883465687400712E-2</v>
      </c>
      <c r="H33" s="2">
        <f t="shared" si="2"/>
        <v>0.56990462131647368</v>
      </c>
    </row>
    <row r="34" spans="2:8" x14ac:dyDescent="0.25">
      <c r="B34">
        <v>1985</v>
      </c>
      <c r="C34">
        <v>4346.7</v>
      </c>
      <c r="D34">
        <v>1823.1030000000001</v>
      </c>
      <c r="E34">
        <v>0.41942232038097871</v>
      </c>
      <c r="F34" s="2">
        <f t="shared" si="0"/>
        <v>3.0314987493112733E-2</v>
      </c>
      <c r="G34" s="2">
        <f t="shared" si="1"/>
        <v>7.7909062438175608E-2</v>
      </c>
      <c r="H34" s="2">
        <f t="shared" si="2"/>
        <v>0.61430535604242364</v>
      </c>
    </row>
    <row r="35" spans="2:8" x14ac:dyDescent="0.25">
      <c r="B35">
        <v>1986</v>
      </c>
      <c r="C35">
        <v>4590.2</v>
      </c>
      <c r="D35">
        <v>2125.30261665842</v>
      </c>
      <c r="E35">
        <v>0.46300871784637271</v>
      </c>
      <c r="F35" s="2">
        <f t="shared" si="0"/>
        <v>4.3586397465394E-2</v>
      </c>
      <c r="G35" s="2">
        <f t="shared" si="1"/>
        <v>0.1039200713633997</v>
      </c>
      <c r="H35" s="2">
        <f t="shared" si="2"/>
        <v>0.67814401248127099</v>
      </c>
    </row>
    <row r="36" spans="2:8" x14ac:dyDescent="0.25">
      <c r="B36">
        <v>1987</v>
      </c>
      <c r="C36">
        <v>4870.2</v>
      </c>
      <c r="D36">
        <v>2350.276890953</v>
      </c>
      <c r="E36">
        <v>0.48258323907703998</v>
      </c>
      <c r="F36" s="2">
        <f t="shared" si="0"/>
        <v>1.9574521230667274E-2</v>
      </c>
      <c r="G36" s="2">
        <f t="shared" si="1"/>
        <v>4.227678762014616E-2</v>
      </c>
      <c r="H36" s="2">
        <f t="shared" si="2"/>
        <v>0.70681376287281539</v>
      </c>
    </row>
    <row r="37" spans="2:8" x14ac:dyDescent="0.25">
      <c r="B37">
        <v>1988</v>
      </c>
      <c r="C37">
        <v>5252.6</v>
      </c>
      <c r="D37">
        <v>2602.3377120411601</v>
      </c>
      <c r="E37">
        <v>0.49543801394379161</v>
      </c>
      <c r="F37" s="2">
        <f t="shared" si="0"/>
        <v>1.2854774866751628E-2</v>
      </c>
      <c r="G37" s="2">
        <f t="shared" si="1"/>
        <v>2.663742506129493E-2</v>
      </c>
      <c r="H37" s="2">
        <f t="shared" si="2"/>
        <v>0.72564146151363185</v>
      </c>
    </row>
    <row r="38" spans="2:8" x14ac:dyDescent="0.25">
      <c r="B38">
        <v>1989</v>
      </c>
      <c r="C38">
        <v>5657.7</v>
      </c>
      <c r="D38">
        <v>2857.4309601873197</v>
      </c>
      <c r="E38">
        <v>0.5050516924169397</v>
      </c>
      <c r="F38" s="2">
        <f t="shared" si="0"/>
        <v>9.6136784731480907E-3</v>
      </c>
      <c r="G38" s="2">
        <f t="shared" si="1"/>
        <v>1.9404402170558475E-2</v>
      </c>
      <c r="H38" s="2">
        <f t="shared" si="2"/>
        <v>0.73972210026447416</v>
      </c>
    </row>
    <row r="39" spans="2:8" x14ac:dyDescent="0.25">
      <c r="B39">
        <v>1990</v>
      </c>
      <c r="C39">
        <v>5979.6</v>
      </c>
      <c r="D39">
        <v>3233.3134517772501</v>
      </c>
      <c r="E39">
        <v>0.54072403702208338</v>
      </c>
      <c r="F39" s="2">
        <f t="shared" si="0"/>
        <v>3.567234460514368E-2</v>
      </c>
      <c r="G39" s="2">
        <f t="shared" si="1"/>
        <v>7.0631076265545462E-2</v>
      </c>
      <c r="H39" s="2">
        <f t="shared" si="2"/>
        <v>0.79196946834356374</v>
      </c>
    </row>
    <row r="40" spans="2:8" x14ac:dyDescent="0.25">
      <c r="B40">
        <v>1991</v>
      </c>
      <c r="C40">
        <v>6174</v>
      </c>
      <c r="D40">
        <v>3665.3033516970299</v>
      </c>
      <c r="E40">
        <v>0.59366753347862489</v>
      </c>
      <c r="F40" s="2">
        <f t="shared" si="0"/>
        <v>5.2943496456541506E-2</v>
      </c>
      <c r="G40" s="2">
        <f t="shared" si="1"/>
        <v>9.791223032753632E-2</v>
      </c>
      <c r="H40" s="2">
        <f t="shared" si="2"/>
        <v>0.86951296534039524</v>
      </c>
    </row>
    <row r="41" spans="2:8" x14ac:dyDescent="0.25">
      <c r="B41">
        <v>1992</v>
      </c>
      <c r="C41">
        <v>6539.3</v>
      </c>
      <c r="D41">
        <v>4064.62065552166</v>
      </c>
      <c r="E41">
        <v>0.6215681579865826</v>
      </c>
      <c r="F41" s="2">
        <f t="shared" si="0"/>
        <v>2.7900624507957716E-2</v>
      </c>
      <c r="G41" s="2">
        <f t="shared" si="1"/>
        <v>4.6997052953986887E-2</v>
      </c>
      <c r="H41" s="2">
        <f t="shared" si="2"/>
        <v>0.91037751221667595</v>
      </c>
    </row>
    <row r="42" spans="2:8" x14ac:dyDescent="0.25">
      <c r="B42">
        <v>1993</v>
      </c>
      <c r="C42">
        <v>6878.7</v>
      </c>
      <c r="D42">
        <v>4411.4888831393801</v>
      </c>
      <c r="E42">
        <v>0.64132596030345557</v>
      </c>
      <c r="F42" s="2">
        <f t="shared" si="0"/>
        <v>1.9757802316872963E-2</v>
      </c>
      <c r="G42" s="2">
        <f t="shared" si="1"/>
        <v>3.1787024581300158E-2</v>
      </c>
      <c r="H42" s="2">
        <f t="shared" si="2"/>
        <v>0.93931570457577029</v>
      </c>
    </row>
    <row r="43" spans="2:8" x14ac:dyDescent="0.25">
      <c r="B43">
        <v>1994</v>
      </c>
      <c r="C43">
        <v>7308.8</v>
      </c>
      <c r="D43">
        <v>4692.74991001332</v>
      </c>
      <c r="E43">
        <v>0.64206845309945815</v>
      </c>
      <c r="F43" s="2">
        <f t="shared" si="0"/>
        <v>7.4249279600258067E-4</v>
      </c>
      <c r="G43" s="2">
        <f t="shared" si="1"/>
        <v>1.1577463598249728E-3</v>
      </c>
      <c r="H43" s="2">
        <f t="shared" si="2"/>
        <v>0.94040319391346927</v>
      </c>
    </row>
    <row r="44" spans="2:8" x14ac:dyDescent="0.25">
      <c r="B44">
        <v>1995</v>
      </c>
      <c r="C44">
        <v>7664.1</v>
      </c>
      <c r="D44">
        <v>4973.9829007093895</v>
      </c>
      <c r="E44">
        <v>0.6489976514801985</v>
      </c>
      <c r="F44" s="2">
        <f t="shared" si="0"/>
        <v>6.9291983807403534E-3</v>
      </c>
      <c r="G44" s="2">
        <f t="shared" si="1"/>
        <v>1.0791993201489689E-2</v>
      </c>
      <c r="H44" s="2">
        <f t="shared" si="2"/>
        <v>0.95055201878884266</v>
      </c>
    </row>
    <row r="45" spans="2:8" x14ac:dyDescent="0.25">
      <c r="B45">
        <v>1996</v>
      </c>
      <c r="C45">
        <v>8100.2</v>
      </c>
      <c r="D45">
        <v>5224.8109391357302</v>
      </c>
      <c r="E45">
        <v>0.64502246106710082</v>
      </c>
      <c r="F45" s="2">
        <f t="shared" si="0"/>
        <v>-3.9751904130976845E-3</v>
      </c>
      <c r="G45" s="2">
        <f t="shared" si="1"/>
        <v>-6.1251229554240864E-3</v>
      </c>
      <c r="H45" s="2">
        <f t="shared" si="2"/>
        <v>0.94472977079823439</v>
      </c>
    </row>
    <row r="46" spans="2:8" x14ac:dyDescent="0.25">
      <c r="B46">
        <v>1997</v>
      </c>
      <c r="C46">
        <v>8608.5</v>
      </c>
      <c r="D46">
        <v>5413.1460113973399</v>
      </c>
      <c r="E46">
        <v>0.62881408043182208</v>
      </c>
      <c r="F46" s="2">
        <f t="shared" si="0"/>
        <v>-1.6208380635278741E-2</v>
      </c>
      <c r="G46" s="2">
        <f t="shared" si="1"/>
        <v>-2.5128397247538029E-2</v>
      </c>
      <c r="H46" s="2">
        <f t="shared" si="2"/>
        <v>0.92099022582604084</v>
      </c>
    </row>
    <row r="47" spans="2:8" x14ac:dyDescent="0.25">
      <c r="B47">
        <v>1998</v>
      </c>
      <c r="C47">
        <v>9089.2000000000007</v>
      </c>
      <c r="D47">
        <v>5526.1930088976205</v>
      </c>
      <c r="E47">
        <v>0.60799553413915641</v>
      </c>
      <c r="F47" s="2">
        <f t="shared" si="0"/>
        <v>-2.0818546292665663E-2</v>
      </c>
      <c r="G47" s="2">
        <f t="shared" si="1"/>
        <v>-3.3107633783214678E-2</v>
      </c>
      <c r="H47" s="2">
        <f t="shared" si="2"/>
        <v>0.89049841871147206</v>
      </c>
    </row>
    <row r="48" spans="2:8" x14ac:dyDescent="0.25">
      <c r="B48">
        <v>1999</v>
      </c>
      <c r="C48">
        <v>9660.6</v>
      </c>
      <c r="D48">
        <v>5656.2709016154295</v>
      </c>
      <c r="E48">
        <v>0.58549892362952916</v>
      </c>
      <c r="F48" s="2">
        <f t="shared" si="0"/>
        <v>-2.2496610509627257E-2</v>
      </c>
      <c r="G48" s="2">
        <f t="shared" si="1"/>
        <v>-3.7001275908185027E-2</v>
      </c>
      <c r="H48" s="2">
        <f t="shared" si="2"/>
        <v>0.85754884102492646</v>
      </c>
    </row>
    <row r="49" spans="2:8" x14ac:dyDescent="0.25">
      <c r="B49">
        <v>2000</v>
      </c>
      <c r="C49">
        <v>10284.799999999999</v>
      </c>
      <c r="D49">
        <v>5674.1782098868607</v>
      </c>
      <c r="E49">
        <v>0.55170525531725079</v>
      </c>
      <c r="F49" s="2">
        <f t="shared" si="0"/>
        <v>-3.3793668312278369E-2</v>
      </c>
      <c r="G49" s="2">
        <f t="shared" si="1"/>
        <v>-5.7717729185205305E-2</v>
      </c>
      <c r="H49" s="2">
        <f t="shared" si="2"/>
        <v>0.80805306925556308</v>
      </c>
    </row>
    <row r="50" spans="2:8" x14ac:dyDescent="0.25">
      <c r="B50">
        <v>2001</v>
      </c>
      <c r="C50">
        <v>10621.8</v>
      </c>
      <c r="D50">
        <v>5807.4634122000598</v>
      </c>
      <c r="E50">
        <v>0.54674945980907752</v>
      </c>
      <c r="F50" s="2">
        <f t="shared" si="0"/>
        <v>-4.9557955081732663E-3</v>
      </c>
      <c r="G50" s="2">
        <f t="shared" si="1"/>
        <v>-8.9826867886612788E-3</v>
      </c>
      <c r="H50" s="2">
        <f t="shared" si="2"/>
        <v>0.80079458162582395</v>
      </c>
    </row>
    <row r="51" spans="2:8" x14ac:dyDescent="0.25">
      <c r="B51">
        <v>2002</v>
      </c>
      <c r="C51">
        <v>10977.5</v>
      </c>
      <c r="D51">
        <v>6228.2359655971604</v>
      </c>
      <c r="E51">
        <v>0.5673637864356329</v>
      </c>
      <c r="F51" s="2">
        <f t="shared" si="0"/>
        <v>2.0614326626555379E-2</v>
      </c>
      <c r="G51" s="2">
        <f t="shared" si="1"/>
        <v>3.7703423856612149E-2</v>
      </c>
      <c r="H51" s="2">
        <f t="shared" si="2"/>
        <v>0.83098727915894077</v>
      </c>
    </row>
    <row r="52" spans="2:8" x14ac:dyDescent="0.25">
      <c r="B52">
        <v>2003</v>
      </c>
      <c r="C52">
        <v>11510.7</v>
      </c>
      <c r="D52">
        <v>6783.23106274362</v>
      </c>
      <c r="E52">
        <v>0.58929787612774376</v>
      </c>
      <c r="F52" s="2">
        <f t="shared" si="0"/>
        <v>2.1934089692110859E-2</v>
      </c>
      <c r="G52" s="2">
        <f t="shared" si="1"/>
        <v>3.8659657553944481E-2</v>
      </c>
      <c r="H52" s="2">
        <f t="shared" si="2"/>
        <v>0.8631129628029095</v>
      </c>
    </row>
    <row r="53" spans="2:8" x14ac:dyDescent="0.25">
      <c r="B53">
        <v>2004</v>
      </c>
      <c r="C53">
        <v>12274.9</v>
      </c>
      <c r="D53">
        <v>7379.05269633032</v>
      </c>
      <c r="E53">
        <v>0.60114971986169508</v>
      </c>
      <c r="F53" s="2">
        <f t="shared" si="0"/>
        <v>1.1851843733951317E-2</v>
      </c>
      <c r="G53" s="2">
        <f t="shared" si="1"/>
        <v>2.0111804596733621E-2</v>
      </c>
      <c r="H53" s="2">
        <f t="shared" si="2"/>
        <v>0.88047172205570945</v>
      </c>
    </row>
    <row r="54" spans="2:8" x14ac:dyDescent="0.25">
      <c r="B54">
        <v>2005</v>
      </c>
      <c r="C54">
        <v>13093.7</v>
      </c>
      <c r="D54">
        <v>7932.7096617235002</v>
      </c>
      <c r="E54">
        <v>0.6058417148493932</v>
      </c>
      <c r="F54" s="2">
        <f t="shared" si="0"/>
        <v>4.6919949876981226E-3</v>
      </c>
      <c r="G54" s="2">
        <f t="shared" si="1"/>
        <v>7.8050356386718395E-3</v>
      </c>
      <c r="H54" s="2">
        <f t="shared" si="2"/>
        <v>0.887343835225197</v>
      </c>
    </row>
    <row r="55" spans="2:8" x14ac:dyDescent="0.25">
      <c r="B55">
        <v>2006</v>
      </c>
      <c r="C55">
        <v>13855.9</v>
      </c>
      <c r="D55">
        <v>8506.9738992152306</v>
      </c>
      <c r="E55">
        <v>0.61396039948435188</v>
      </c>
      <c r="F55" s="2">
        <f t="shared" si="0"/>
        <v>8.1186846349586839E-3</v>
      </c>
      <c r="G55" s="2">
        <f t="shared" si="1"/>
        <v>1.3400669574192189E-2</v>
      </c>
      <c r="H55" s="2">
        <f t="shared" si="2"/>
        <v>0.89923483675974625</v>
      </c>
    </row>
    <row r="56" spans="2:8" x14ac:dyDescent="0.25">
      <c r="B56">
        <v>2007</v>
      </c>
      <c r="C56">
        <v>14477.6</v>
      </c>
      <c r="D56">
        <v>9007.6533722624808</v>
      </c>
      <c r="E56">
        <v>0.62217863266442508</v>
      </c>
      <c r="F56" s="2">
        <f t="shared" si="0"/>
        <v>8.2182331800731978E-3</v>
      </c>
      <c r="G56" s="2">
        <f t="shared" si="1"/>
        <v>1.3385607910502797E-2</v>
      </c>
      <c r="H56" s="2">
        <f t="shared" si="2"/>
        <v>0.91127164170407715</v>
      </c>
    </row>
    <row r="57" spans="2:8" x14ac:dyDescent="0.25">
      <c r="B57">
        <v>2008</v>
      </c>
      <c r="C57">
        <v>14718.6</v>
      </c>
      <c r="D57">
        <v>10024.724896912401</v>
      </c>
      <c r="E57">
        <v>0.68109228438250924</v>
      </c>
      <c r="F57" s="2">
        <f t="shared" si="0"/>
        <v>5.8913651718084159E-2</v>
      </c>
      <c r="G57" s="2">
        <f t="shared" si="1"/>
        <v>9.4689287971513339E-2</v>
      </c>
      <c r="H57" s="2">
        <f t="shared" si="2"/>
        <v>0.99755930460566822</v>
      </c>
    </row>
    <row r="58" spans="2:8" x14ac:dyDescent="0.25">
      <c r="B58">
        <v>2009</v>
      </c>
      <c r="C58">
        <v>14418.7</v>
      </c>
      <c r="D58">
        <v>11909.829003511699</v>
      </c>
      <c r="E58">
        <v>0.8259988073482144</v>
      </c>
      <c r="F58" s="2">
        <f t="shared" si="0"/>
        <v>0.14490652296570516</v>
      </c>
      <c r="G58" s="2">
        <f t="shared" si="1"/>
        <v>0.21275607768348173</v>
      </c>
      <c r="H58" s="2">
        <f t="shared" si="2"/>
        <v>1.2097961095102319</v>
      </c>
    </row>
    <row r="59" spans="2:8" x14ac:dyDescent="0.25">
      <c r="B59">
        <v>2010</v>
      </c>
      <c r="C59">
        <v>14964.4</v>
      </c>
      <c r="D59">
        <v>13561.623030891698</v>
      </c>
      <c r="E59">
        <v>0.90625905688779362</v>
      </c>
      <c r="F59" s="2">
        <f t="shared" si="0"/>
        <v>8.026024953957922E-2</v>
      </c>
      <c r="G59" s="2">
        <f t="shared" si="1"/>
        <v>9.7167512622986257E-2</v>
      </c>
      <c r="H59" s="2">
        <f t="shared" si="2"/>
        <v>1.3273489882523071</v>
      </c>
    </row>
    <row r="60" spans="2:8" x14ac:dyDescent="0.25">
      <c r="B60">
        <v>2011</v>
      </c>
      <c r="C60">
        <v>15517.9</v>
      </c>
      <c r="D60">
        <v>14790.3403285571</v>
      </c>
      <c r="E60">
        <v>0.9531148111894715</v>
      </c>
      <c r="F60" s="2">
        <f t="shared" si="0"/>
        <v>4.6855754301677877E-2</v>
      </c>
      <c r="G60" s="2">
        <f t="shared" si="1"/>
        <v>5.1702384594738693E-2</v>
      </c>
      <c r="H60" s="2">
        <f t="shared" si="2"/>
        <v>1.3959760961343652</v>
      </c>
    </row>
    <row r="61" spans="2:8" x14ac:dyDescent="0.25">
      <c r="B61">
        <v>2012</v>
      </c>
      <c r="C61">
        <v>16163.2</v>
      </c>
      <c r="D61">
        <v>16066.2414073858</v>
      </c>
      <c r="E61">
        <v>0.99400127495705048</v>
      </c>
      <c r="F61" s="2">
        <f t="shared" si="0"/>
        <v>4.0886463767578984E-2</v>
      </c>
      <c r="G61" s="2">
        <f t="shared" si="1"/>
        <v>4.2897732033513734E-2</v>
      </c>
      <c r="H61" s="2">
        <f t="shared" si="2"/>
        <v>1.4558603046315279</v>
      </c>
    </row>
    <row r="62" spans="2:8" x14ac:dyDescent="0.25">
      <c r="B62">
        <v>2013</v>
      </c>
      <c r="C62">
        <v>16768.099999999999</v>
      </c>
      <c r="D62">
        <v>16738.183526697299</v>
      </c>
      <c r="E62">
        <v>0.99821586981812493</v>
      </c>
      <c r="F62" s="2">
        <f t="shared" si="0"/>
        <v>4.2145948610744499E-3</v>
      </c>
      <c r="G62" s="2">
        <f t="shared" si="1"/>
        <v>4.2400296330168761E-3</v>
      </c>
      <c r="H62" s="2">
        <f t="shared" si="2"/>
        <v>1.4620331954646986</v>
      </c>
    </row>
    <row r="63" spans="2:8" x14ac:dyDescent="0.25">
      <c r="B63">
        <v>2014</v>
      </c>
      <c r="C63">
        <v>17418.3</v>
      </c>
      <c r="D63">
        <v>17824.0713807338</v>
      </c>
      <c r="E63">
        <v>1.0232956936517226</v>
      </c>
      <c r="F63" s="2">
        <f t="shared" si="0"/>
        <v>2.5079823833597636E-2</v>
      </c>
      <c r="G63" s="2">
        <f t="shared" si="1"/>
        <v>2.5124649479042228E-2</v>
      </c>
      <c r="H63" s="2">
        <f t="shared" si="2"/>
        <v>1.4987662670274731</v>
      </c>
    </row>
    <row r="65" spans="7:7" x14ac:dyDescent="0.25">
      <c r="G65">
        <f>AVERAGE(G3:G63)</f>
        <v>8.0916648023632368E-3</v>
      </c>
    </row>
  </sheetData>
  <sortState ref="B2:E107">
    <sortCondition ref="B2:B10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Salminen</dc:creator>
  <cp:lastModifiedBy>Nathan Salminen</cp:lastModifiedBy>
  <dcterms:created xsi:type="dcterms:W3CDTF">2015-03-16T00:13:29Z</dcterms:created>
  <dcterms:modified xsi:type="dcterms:W3CDTF">2017-04-30T18:54:05Z</dcterms:modified>
</cp:coreProperties>
</file>