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315" windowHeight="17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7" i="1" l="1"/>
  <c r="M47" i="1"/>
  <c r="L47" i="1"/>
  <c r="K47" i="1"/>
  <c r="J47" i="1"/>
  <c r="I47" i="1"/>
  <c r="H47" i="1"/>
  <c r="G47" i="1"/>
  <c r="F47" i="1"/>
  <c r="E47" i="1"/>
  <c r="D47" i="1"/>
  <c r="C47" i="1"/>
  <c r="S14" i="1"/>
  <c r="S13" i="1"/>
  <c r="U12" i="1"/>
  <c r="S12" i="1"/>
  <c r="W12" i="1" s="1"/>
  <c r="S11" i="1"/>
  <c r="S10" i="1"/>
  <c r="S9" i="1"/>
  <c r="S8" i="1"/>
  <c r="S7" i="1"/>
  <c r="S6" i="1"/>
  <c r="S5" i="1"/>
  <c r="S4" i="1"/>
  <c r="W4" i="1" s="1"/>
  <c r="M40" i="1"/>
  <c r="M41" i="1" s="1"/>
  <c r="L40" i="1"/>
  <c r="L41" i="1" s="1"/>
  <c r="K40" i="1"/>
  <c r="K41" i="1" s="1"/>
  <c r="N40" i="1"/>
  <c r="N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D41" i="1" s="1"/>
  <c r="C40" i="1"/>
  <c r="U4" i="1" s="1"/>
  <c r="M28" i="1"/>
  <c r="M27" i="1"/>
  <c r="W5" i="1" l="1"/>
  <c r="W6" i="1"/>
  <c r="U13" i="1"/>
  <c r="W13" i="1" s="1"/>
  <c r="U8" i="1"/>
  <c r="W8" i="1" s="1"/>
  <c r="U14" i="1"/>
  <c r="W14" i="1" s="1"/>
  <c r="U5" i="1"/>
  <c r="U9" i="1"/>
  <c r="W9" i="1" s="1"/>
  <c r="U6" i="1"/>
  <c r="U10" i="1"/>
  <c r="W10" i="1" s="1"/>
  <c r="U7" i="1"/>
  <c r="W7" i="1" s="1"/>
  <c r="U11" i="1"/>
  <c r="W11" i="1" s="1"/>
  <c r="C41" i="1"/>
</calcChain>
</file>

<file path=xl/sharedStrings.xml><?xml version="1.0" encoding="utf-8"?>
<sst xmlns="http://schemas.openxmlformats.org/spreadsheetml/2006/main" count="66" uniqueCount="61">
  <si>
    <t>Average Income Growth</t>
  </si>
  <si>
    <t>Year</t>
  </si>
  <si>
    <t>Lowest
fifth</t>
  </si>
  <si>
    <t>Second
fifth</t>
  </si>
  <si>
    <t>Third
fifth</t>
  </si>
  <si>
    <t>Fourth
fifth</t>
  </si>
  <si>
    <t>Highest
fifth</t>
  </si>
  <si>
    <t>total</t>
  </si>
  <si>
    <t>2013 (38)</t>
  </si>
  <si>
    <t>gains</t>
  </si>
  <si>
    <t>% gain</t>
  </si>
  <si>
    <t xml:space="preserve">source: http://www.census.gov/hhes/www/income/data/historical/household/2013/h03AR.xls
</t>
  </si>
  <si>
    <t>Upper limit of each fifth (dollars)</t>
  </si>
  <si>
    <t>Lower limit
of top 5
percent
(dollars)</t>
  </si>
  <si>
    <t>Lowest</t>
  </si>
  <si>
    <t>Second</t>
  </si>
  <si>
    <t>Third</t>
  </si>
  <si>
    <t>Fourth</t>
  </si>
  <si>
    <t>Boundaries</t>
  </si>
  <si>
    <t>http://www.census.gov/hhes/www/income/data/historical/household/2013/h01AR.xls</t>
  </si>
  <si>
    <t>P99-100</t>
  </si>
  <si>
    <t>P99.5-100</t>
  </si>
  <si>
    <t>P99.9-100</t>
  </si>
  <si>
    <t>P99.99-100</t>
  </si>
  <si>
    <t>P0-90</t>
  </si>
  <si>
    <t>P0-99</t>
  </si>
  <si>
    <t>P90-95</t>
  </si>
  <si>
    <t>P95-99</t>
  </si>
  <si>
    <t>P99-99.5</t>
  </si>
  <si>
    <t>P99.5-99.9</t>
  </si>
  <si>
    <t>P99.9-99.99</t>
  </si>
  <si>
    <t>Summary</t>
  </si>
  <si>
    <t>Top Brackets</t>
  </si>
  <si>
    <t>P0-P20</t>
  </si>
  <si>
    <t>P20</t>
  </si>
  <si>
    <t>P20-P40</t>
  </si>
  <si>
    <t>P40</t>
  </si>
  <si>
    <t>P40-P60</t>
  </si>
  <si>
    <t>P60</t>
  </si>
  <si>
    <t>P60-P80</t>
  </si>
  <si>
    <t>P80</t>
  </si>
  <si>
    <t>P99-P99.9</t>
  </si>
  <si>
    <t>P99.99-P100</t>
  </si>
  <si>
    <t>same share</t>
  </si>
  <si>
    <t>diff</t>
  </si>
  <si>
    <t>percentile</t>
  </si>
  <si>
    <t>~10</t>
  </si>
  <si>
    <t>~30</t>
  </si>
  <si>
    <t>~50</t>
  </si>
  <si>
    <t>~70</t>
  </si>
  <si>
    <t>P90</t>
  </si>
  <si>
    <t>P90*</t>
  </si>
  <si>
    <t>*2011 data- latest available</t>
  </si>
  <si>
    <t>P95</t>
  </si>
  <si>
    <t>P99</t>
  </si>
  <si>
    <t>P99.9</t>
  </si>
  <si>
    <t>~100</t>
  </si>
  <si>
    <t>Households that earn this much per year</t>
  </si>
  <si>
    <t>Would earn this much if income were still distributed like it was in 1980</t>
  </si>
  <si>
    <t>Effect of growth in inequality since 1980</t>
  </si>
  <si>
    <t>source: http://eml.berkeley.edu/~saez/TabFig2013prel.xls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</si>
</sst>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$&quot;#,##0"/>
    <numFmt numFmtId="168" formatCode="\$#,##0\ ;\(\$#,##0\)"/>
    <numFmt numFmtId="183" formatCode="\+\ &quot;$&quot;#,###;\-\ &quot;$&quot;#,###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0"/>
      <name val="Arial"/>
      <family val="2"/>
    </font>
    <font>
      <sz val="7"/>
      <name val="Helv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/>
      <top/>
      <bottom style="thin">
        <color rgb="FFAAC1D9"/>
      </bottom>
      <diagonal/>
    </border>
    <border>
      <left style="thin">
        <color rgb="FFAAC1D9"/>
      </left>
      <right style="thin">
        <color rgb="FFAAC1D9"/>
      </right>
      <top/>
      <bottom/>
      <diagonal/>
    </border>
    <border>
      <left style="thin">
        <color rgb="FFAAC1D9"/>
      </left>
      <right style="thin">
        <color rgb="FFAAC1D9"/>
      </right>
      <top/>
      <bottom style="thin">
        <color rgb="FFAAC1D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AAC1D9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5" fillId="0" borderId="14">
      <alignment horizontal="center"/>
    </xf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18" fillId="0" borderId="0"/>
    <xf numFmtId="168" fontId="21" fillId="0" borderId="0" applyFont="0" applyFill="0" applyBorder="0" applyAlignment="0" applyProtection="0"/>
    <xf numFmtId="0" fontId="24" fillId="0" borderId="0"/>
    <xf numFmtId="3" fontId="2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6" fillId="0" borderId="0" xfId="0" applyFont="1"/>
    <xf numFmtId="10" fontId="0" fillId="0" borderId="0" xfId="0" applyNumberFormat="1"/>
    <xf numFmtId="0" fontId="0" fillId="0" borderId="0" xfId="0"/>
    <xf numFmtId="3" fontId="0" fillId="0" borderId="0" xfId="0" applyNumberFormat="1"/>
    <xf numFmtId="0" fontId="20" fillId="33" borderId="0" xfId="48" applyNumberFormat="1" applyFont="1" applyFill="1" applyBorder="1" applyAlignment="1" applyProtection="1">
      <alignment horizontal="right" wrapText="1"/>
    </xf>
    <xf numFmtId="3" fontId="20" fillId="33" borderId="0" xfId="48" applyNumberFormat="1" applyFont="1" applyFill="1" applyBorder="1" applyAlignment="1" applyProtection="1">
      <alignment horizontal="right" wrapText="1"/>
    </xf>
    <xf numFmtId="0" fontId="20" fillId="33" borderId="10" xfId="48" applyNumberFormat="1" applyFont="1" applyFill="1" applyBorder="1" applyAlignment="1" applyProtection="1">
      <alignment horizontal="left" wrapText="1"/>
    </xf>
    <xf numFmtId="3" fontId="20" fillId="33" borderId="10" xfId="48" applyNumberFormat="1" applyFont="1" applyFill="1" applyBorder="1" applyAlignment="1" applyProtection="1">
      <alignment horizontal="right" wrapText="1"/>
    </xf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/>
    <xf numFmtId="165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29" fillId="34" borderId="11" xfId="0" applyNumberFormat="1" applyFont="1" applyFill="1" applyBorder="1" applyAlignment="1" applyProtection="1">
      <alignment horizontal="center" vertical="center" wrapText="1"/>
    </xf>
    <xf numFmtId="0" fontId="29" fillId="34" borderId="10" xfId="0" applyNumberFormat="1" applyFont="1" applyFill="1" applyBorder="1" applyAlignment="1" applyProtection="1">
      <alignment horizontal="center" vertical="center" wrapText="1"/>
    </xf>
    <xf numFmtId="0" fontId="29" fillId="34" borderId="12" xfId="0" applyNumberFormat="1" applyFont="1" applyFill="1" applyBorder="1" applyAlignment="1" applyProtection="1">
      <alignment horizontal="center" vertical="center" wrapText="1"/>
    </xf>
    <xf numFmtId="0" fontId="29" fillId="34" borderId="10" xfId="0" applyNumberFormat="1" applyFont="1" applyFill="1" applyBorder="1" applyAlignment="1" applyProtection="1">
      <alignment horizontal="center" vertical="center" wrapText="1"/>
    </xf>
    <xf numFmtId="0" fontId="29" fillId="34" borderId="13" xfId="0" applyNumberFormat="1" applyFont="1" applyFill="1" applyBorder="1" applyAlignment="1" applyProtection="1">
      <alignment horizontal="center" vertical="center" wrapText="1"/>
    </xf>
    <xf numFmtId="0" fontId="30" fillId="33" borderId="10" xfId="0" applyNumberFormat="1" applyFont="1" applyFill="1" applyBorder="1" applyAlignment="1" applyProtection="1">
      <alignment horizontal="left" wrapText="1"/>
    </xf>
    <xf numFmtId="3" fontId="30" fillId="33" borderId="10" xfId="0" applyNumberFormat="1" applyFont="1" applyFill="1" applyBorder="1" applyAlignment="1" applyProtection="1">
      <alignment horizontal="right" wrapText="1"/>
    </xf>
    <xf numFmtId="0" fontId="30" fillId="35" borderId="0" xfId="0" applyFont="1" applyFill="1"/>
    <xf numFmtId="0" fontId="30" fillId="0" borderId="0" xfId="0" applyFont="1"/>
    <xf numFmtId="3" fontId="31" fillId="0" borderId="0" xfId="50" applyNumberFormat="1" applyFont="1" applyAlignment="1">
      <alignment horizontal="center"/>
    </xf>
    <xf numFmtId="3" fontId="30" fillId="0" borderId="0" xfId="0" applyNumberFormat="1" applyFont="1"/>
    <xf numFmtId="0" fontId="29" fillId="34" borderId="10" xfId="48" applyNumberFormat="1" applyFont="1" applyFill="1" applyBorder="1" applyAlignment="1" applyProtection="1">
      <alignment horizontal="center" vertical="center" wrapText="1"/>
    </xf>
    <xf numFmtId="0" fontId="29" fillId="34" borderId="15" xfId="48" applyNumberFormat="1" applyFont="1" applyFill="1" applyBorder="1" applyAlignment="1" applyProtection="1">
      <alignment horizontal="center" vertical="center" wrapText="1"/>
    </xf>
    <xf numFmtId="0" fontId="30" fillId="33" borderId="10" xfId="48" applyNumberFormat="1" applyFont="1" applyFill="1" applyBorder="1" applyAlignment="1" applyProtection="1">
      <alignment horizontal="left" wrapText="1"/>
    </xf>
    <xf numFmtId="165" fontId="30" fillId="33" borderId="10" xfId="48" applyNumberFormat="1" applyFont="1" applyFill="1" applyBorder="1" applyAlignment="1" applyProtection="1">
      <alignment horizontal="right" wrapText="1"/>
    </xf>
    <xf numFmtId="165" fontId="30" fillId="33" borderId="10" xfId="0" applyNumberFormat="1" applyFont="1" applyFill="1" applyBorder="1" applyAlignment="1" applyProtection="1">
      <alignment horizontal="right" wrapText="1"/>
    </xf>
    <xf numFmtId="165" fontId="30" fillId="0" borderId="0" xfId="0" applyNumberFormat="1" applyFont="1"/>
    <xf numFmtId="165" fontId="0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27" fillId="0" borderId="0" xfId="0" applyFont="1" applyBorder="1" applyAlignment="1">
      <alignment horizontal="center" wrapText="1"/>
    </xf>
    <xf numFmtId="165" fontId="28" fillId="33" borderId="16" xfId="48" applyNumberFormat="1" applyFont="1" applyFill="1" applyBorder="1" applyAlignment="1" applyProtection="1">
      <alignment horizontal="center" wrapText="1"/>
    </xf>
    <xf numFmtId="165" fontId="26" fillId="0" borderId="16" xfId="0" applyNumberFormat="1" applyFont="1" applyBorder="1" applyAlignment="1">
      <alignment horizontal="center"/>
    </xf>
    <xf numFmtId="183" fontId="32" fillId="0" borderId="16" xfId="0" applyNumberFormat="1" applyFont="1" applyBorder="1" applyAlignment="1">
      <alignment horizontal="center"/>
    </xf>
    <xf numFmtId="165" fontId="26" fillId="0" borderId="17" xfId="0" applyNumberFormat="1" applyFont="1" applyBorder="1" applyAlignment="1">
      <alignment horizontal="center"/>
    </xf>
    <xf numFmtId="183" fontId="33" fillId="0" borderId="16" xfId="0" applyNumberFormat="1" applyFont="1" applyBorder="1" applyAlignment="1">
      <alignment horizontal="center"/>
    </xf>
    <xf numFmtId="0" fontId="19" fillId="34" borderId="10" xfId="48" applyNumberFormat="1" applyFont="1" applyFill="1" applyBorder="1" applyAlignment="1" applyProtection="1">
      <alignment horizontal="center" vertical="center"/>
    </xf>
    <xf numFmtId="0" fontId="19" fillId="34" borderId="0" xfId="48" applyNumberFormat="1" applyFont="1" applyFill="1" applyBorder="1" applyAlignment="1" applyProtection="1">
      <alignment horizontal="center" vertical="center"/>
    </xf>
    <xf numFmtId="0" fontId="34" fillId="0" borderId="0" xfId="52"/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Date" xfId="47"/>
    <cellStyle name="En-tête 1" xfId="43"/>
    <cellStyle name="En-tête 2" xfId="46"/>
    <cellStyle name="Explanatory Text" xfId="16" builtinId="53" customBuiltin="1"/>
    <cellStyle name="Financier0" xfId="5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2" builtinId="8"/>
    <cellStyle name="Input" xfId="9" builtinId="20" customBuiltin="1"/>
    <cellStyle name="Linked Cell" xfId="12" builtinId="24" customBuiltin="1"/>
    <cellStyle name="Monétaire0" xfId="49"/>
    <cellStyle name="Neutral" xfId="8" builtinId="28" customBuiltin="1"/>
    <cellStyle name="Normal" xfId="0" builtinId="0"/>
    <cellStyle name="Normal 2" xfId="48"/>
    <cellStyle name="Normal 3" xfId="42"/>
    <cellStyle name="Normal_final1" xfId="50"/>
    <cellStyle name="Note" xfId="15" builtinId="10" customBuiltin="1"/>
    <cellStyle name="Output" xfId="10" builtinId="21" customBuiltin="1"/>
    <cellStyle name="style_col_headings" xfId="44"/>
    <cellStyle name="Title" xfId="1" builtinId="15" customBuiltin="1"/>
    <cellStyle name="Total" xfId="17" builtinId="25" customBuiltin="1"/>
    <cellStyle name="Virgule fixe" xfId="45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us.gov/hhes/www/income/data/historical/household/2013/h01A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showGridLines="0" tabSelected="1" zoomScale="90" zoomScaleNormal="90" workbookViewId="0">
      <selection activeCell="B31" sqref="B31"/>
    </sheetView>
  </sheetViews>
  <sheetFormatPr defaultRowHeight="15"/>
  <cols>
    <col min="2" max="16" width="12.5703125" customWidth="1"/>
    <col min="19" max="19" width="16" customWidth="1"/>
    <col min="20" max="20" width="3.5703125" style="10" customWidth="1"/>
    <col min="21" max="21" width="20.85546875" customWidth="1"/>
    <col min="22" max="22" width="3.5703125" style="10" customWidth="1"/>
    <col min="23" max="23" width="16" customWidth="1"/>
  </cols>
  <sheetData>
    <row r="1" spans="1:23" s="10" customFormat="1"/>
    <row r="2" spans="1:23" ht="78.75">
      <c r="B2" s="2" t="s">
        <v>0</v>
      </c>
      <c r="S2" s="37" t="s">
        <v>57</v>
      </c>
      <c r="T2" s="37"/>
      <c r="U2" s="37" t="s">
        <v>58</v>
      </c>
      <c r="V2" s="37"/>
      <c r="W2" s="37" t="s">
        <v>59</v>
      </c>
    </row>
    <row r="3" spans="1:23" ht="3.75" customHeight="1">
      <c r="S3" s="37"/>
      <c r="T3" s="37"/>
      <c r="U3" s="37"/>
      <c r="V3" s="37"/>
      <c r="W3" s="37"/>
    </row>
    <row r="4" spans="1:23" ht="15.75"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1"/>
      <c r="I4" s="44" t="s">
        <v>7</v>
      </c>
      <c r="S4" s="38">
        <f>C37</f>
        <v>11651</v>
      </c>
      <c r="T4" s="38"/>
      <c r="U4" s="39">
        <f>C40</f>
        <v>14864.70592779959</v>
      </c>
      <c r="V4" s="39"/>
      <c r="W4" s="40">
        <f>S4-U4</f>
        <v>-3213.7059277995904</v>
      </c>
    </row>
    <row r="5" spans="1:23" ht="15.75">
      <c r="B5" s="8" t="s">
        <v>8</v>
      </c>
      <c r="C5" s="9">
        <v>11651</v>
      </c>
      <c r="D5" s="9">
        <v>30509</v>
      </c>
      <c r="E5" s="9">
        <v>52322</v>
      </c>
      <c r="F5" s="9">
        <v>83519</v>
      </c>
      <c r="G5" s="9">
        <v>185206</v>
      </c>
      <c r="H5" s="4"/>
      <c r="I5" s="5">
        <v>363207</v>
      </c>
      <c r="S5" s="41">
        <f>D37</f>
        <v>20900</v>
      </c>
      <c r="T5" s="41"/>
      <c r="U5" s="41">
        <f>D40</f>
        <v>25790.604337104574</v>
      </c>
      <c r="V5" s="41"/>
      <c r="W5" s="40">
        <f t="shared" ref="W5:W14" si="0">S5-U5</f>
        <v>-4890.6043371045744</v>
      </c>
    </row>
    <row r="6" spans="1:23" ht="15.75">
      <c r="B6" s="8">
        <v>1980</v>
      </c>
      <c r="C6" s="9">
        <v>11601</v>
      </c>
      <c r="D6" s="9">
        <v>28873</v>
      </c>
      <c r="E6" s="9">
        <v>47645</v>
      </c>
      <c r="F6" s="9">
        <v>70192</v>
      </c>
      <c r="G6" s="9">
        <v>125150</v>
      </c>
      <c r="H6" s="4"/>
      <c r="I6" s="5">
        <v>283461</v>
      </c>
      <c r="S6" s="41">
        <f>E37</f>
        <v>30509</v>
      </c>
      <c r="T6" s="41"/>
      <c r="U6" s="41">
        <f>E40</f>
        <v>36995.832622477166</v>
      </c>
      <c r="V6" s="41"/>
      <c r="W6" s="40">
        <f t="shared" si="0"/>
        <v>-6486.8326224771663</v>
      </c>
    </row>
    <row r="7" spans="1:23" ht="15.75">
      <c r="B7" s="8"/>
      <c r="C7" s="9"/>
      <c r="D7" s="9"/>
      <c r="E7" s="9"/>
      <c r="F7" s="9"/>
      <c r="G7" s="9"/>
      <c r="H7" s="4"/>
      <c r="I7" s="4"/>
      <c r="S7" s="41">
        <f>F37</f>
        <v>40187</v>
      </c>
      <c r="T7" s="41"/>
      <c r="U7" s="41">
        <f>F40</f>
        <v>48366.352440018207</v>
      </c>
      <c r="V7" s="41"/>
      <c r="W7" s="40">
        <f t="shared" si="0"/>
        <v>-8179.3524400182068</v>
      </c>
    </row>
    <row r="8" spans="1:23" ht="15.75">
      <c r="B8" s="6"/>
      <c r="C8" s="7"/>
      <c r="D8" s="7"/>
      <c r="E8" s="7"/>
      <c r="F8" s="7"/>
      <c r="G8" s="7"/>
      <c r="H8" s="4" t="s">
        <v>9</v>
      </c>
      <c r="I8" s="7">
        <v>79746</v>
      </c>
      <c r="S8" s="41">
        <f>G37</f>
        <v>52322</v>
      </c>
      <c r="T8" s="41"/>
      <c r="U8" s="41">
        <f>G40</f>
        <v>61048.953877252956</v>
      </c>
      <c r="V8" s="41"/>
      <c r="W8" s="40">
        <f t="shared" si="0"/>
        <v>-8726.9538772529559</v>
      </c>
    </row>
    <row r="9" spans="1:23" ht="15.75">
      <c r="B9" s="6"/>
      <c r="C9" s="7"/>
      <c r="D9" s="7"/>
      <c r="E9" s="7"/>
      <c r="F9" s="7"/>
      <c r="G9" s="7"/>
      <c r="H9" s="4" t="s">
        <v>10</v>
      </c>
      <c r="I9" s="3">
        <v>0.28132970673214303</v>
      </c>
      <c r="S9" s="41">
        <f>H37</f>
        <v>65501</v>
      </c>
      <c r="T9" s="41"/>
      <c r="U9" s="41">
        <f>H40</f>
        <v>74149.268798882389</v>
      </c>
      <c r="V9" s="41"/>
      <c r="W9" s="40">
        <f t="shared" si="0"/>
        <v>-8648.2687988823891</v>
      </c>
    </row>
    <row r="10" spans="1:23" ht="15.75">
      <c r="S10" s="41">
        <f>I37</f>
        <v>83519</v>
      </c>
      <c r="T10" s="41"/>
      <c r="U10" s="41">
        <f>I40</f>
        <v>89939.094774942583</v>
      </c>
      <c r="V10" s="41"/>
      <c r="W10" s="40">
        <f t="shared" si="0"/>
        <v>-6420.0947749425832</v>
      </c>
    </row>
    <row r="11" spans="1:23" ht="15.75">
      <c r="B11" s="1" t="s">
        <v>11</v>
      </c>
      <c r="S11" s="41">
        <f>J37</f>
        <v>105910</v>
      </c>
      <c r="T11" s="41"/>
      <c r="U11" s="41">
        <f>J40</f>
        <v>108568.34738112122</v>
      </c>
      <c r="V11" s="41"/>
      <c r="W11" s="40">
        <f t="shared" si="0"/>
        <v>-2658.347381121217</v>
      </c>
    </row>
    <row r="12" spans="1:23" ht="15.75">
      <c r="S12" s="41">
        <f>L37</f>
        <v>336764.89856361056</v>
      </c>
      <c r="T12" s="41"/>
      <c r="U12" s="41">
        <f>L40</f>
        <v>239651.15668703913</v>
      </c>
      <c r="V12" s="41"/>
      <c r="W12" s="42">
        <f t="shared" si="0"/>
        <v>97113.741876571439</v>
      </c>
    </row>
    <row r="13" spans="1:23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41">
        <f>M37</f>
        <v>1081279.8903169304</v>
      </c>
      <c r="T13" s="41"/>
      <c r="U13" s="41">
        <f>M40</f>
        <v>607362.43141470896</v>
      </c>
      <c r="V13" s="41"/>
      <c r="W13" s="42">
        <f t="shared" si="0"/>
        <v>473917.45890222141</v>
      </c>
    </row>
    <row r="14" spans="1:23" ht="15.75">
      <c r="A14" s="11"/>
      <c r="B14" s="2" t="s">
        <v>18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41">
        <f>N37</f>
        <v>24988250.812971991</v>
      </c>
      <c r="T14" s="41"/>
      <c r="U14" s="41">
        <f>N40</f>
        <v>7539103.6333439425</v>
      </c>
      <c r="V14" s="41"/>
      <c r="W14" s="42">
        <f t="shared" si="0"/>
        <v>17449147.179628048</v>
      </c>
    </row>
    <row r="15" spans="1:2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23">
      <c r="A16" s="11"/>
      <c r="B16" s="17" t="s">
        <v>1</v>
      </c>
      <c r="C16" s="17" t="s">
        <v>12</v>
      </c>
      <c r="D16" s="17"/>
      <c r="E16" s="17"/>
      <c r="F16" s="18"/>
      <c r="G16" s="19" t="s">
        <v>13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23">
      <c r="A17" s="11"/>
      <c r="B17" s="17"/>
      <c r="C17" s="20" t="s">
        <v>14</v>
      </c>
      <c r="D17" s="20" t="s">
        <v>15</v>
      </c>
      <c r="E17" s="20" t="s">
        <v>16</v>
      </c>
      <c r="F17" s="20" t="s">
        <v>17</v>
      </c>
      <c r="G17" s="2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5"/>
      <c r="T17" s="35"/>
      <c r="U17" s="35"/>
      <c r="V17" s="35"/>
      <c r="W17" s="36"/>
    </row>
    <row r="18" spans="1:23">
      <c r="A18" s="11"/>
      <c r="B18" s="22" t="s">
        <v>8</v>
      </c>
      <c r="C18" s="23">
        <v>20900</v>
      </c>
      <c r="D18" s="23">
        <v>40187</v>
      </c>
      <c r="E18" s="23">
        <v>65501</v>
      </c>
      <c r="F18" s="23">
        <v>105910</v>
      </c>
      <c r="G18" s="23">
        <v>196000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5"/>
      <c r="T18" s="35"/>
      <c r="U18" s="35"/>
      <c r="V18" s="35"/>
      <c r="W18" s="36"/>
    </row>
    <row r="19" spans="1:23">
      <c r="A19" s="11"/>
      <c r="B19" s="22">
        <v>1980</v>
      </c>
      <c r="C19" s="23">
        <v>20128</v>
      </c>
      <c r="D19" s="23">
        <v>37747</v>
      </c>
      <c r="E19" s="23">
        <v>57869</v>
      </c>
      <c r="F19" s="23">
        <v>84731</v>
      </c>
      <c r="G19" s="23">
        <v>136358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3">
      <c r="A21" s="11"/>
      <c r="B21" s="45" t="s">
        <v>19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3" s="10" customForma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3" s="10" customForma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3">
      <c r="A24" s="11"/>
      <c r="B24" s="2" t="s">
        <v>32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3">
      <c r="A26" s="11"/>
      <c r="B26" s="24" t="s">
        <v>20</v>
      </c>
      <c r="C26" s="24" t="s">
        <v>21</v>
      </c>
      <c r="D26" s="24" t="s">
        <v>22</v>
      </c>
      <c r="E26" s="24" t="s">
        <v>23</v>
      </c>
      <c r="F26" s="24" t="s">
        <v>24</v>
      </c>
      <c r="G26" s="24" t="s">
        <v>25</v>
      </c>
      <c r="H26" s="24" t="s">
        <v>26</v>
      </c>
      <c r="I26" s="24" t="s">
        <v>27</v>
      </c>
      <c r="J26" s="24" t="s">
        <v>28</v>
      </c>
      <c r="K26" s="24" t="s">
        <v>29</v>
      </c>
      <c r="L26" s="24" t="s">
        <v>30</v>
      </c>
      <c r="M26" s="24" t="s">
        <v>41</v>
      </c>
      <c r="N26" s="24" t="s">
        <v>51</v>
      </c>
      <c r="O26" s="24" t="s">
        <v>53</v>
      </c>
      <c r="P26" s="24" t="s">
        <v>54</v>
      </c>
      <c r="Q26" s="24" t="s">
        <v>55</v>
      </c>
      <c r="R26" s="11"/>
      <c r="S26" s="11"/>
      <c r="T26" s="11"/>
      <c r="U26" s="11"/>
      <c r="V26" s="11"/>
    </row>
    <row r="27" spans="1:23">
      <c r="A27" s="11"/>
      <c r="B27" s="25">
        <v>1119315.3347653148</v>
      </c>
      <c r="C27" s="25">
        <v>1770971.9045945709</v>
      </c>
      <c r="D27" s="25">
        <v>5279694.6620671572</v>
      </c>
      <c r="E27" s="25">
        <v>24988250.812971991</v>
      </c>
      <c r="F27" s="25">
        <v>31651.660496387507</v>
      </c>
      <c r="G27" s="25">
        <v>44996.834657570776</v>
      </c>
      <c r="H27" s="25">
        <v>136763.71223445926</v>
      </c>
      <c r="I27" s="25">
        <v>230554.65631308363</v>
      </c>
      <c r="J27" s="25">
        <v>467658.76493605855</v>
      </c>
      <c r="K27" s="25">
        <v>893791.21522642404</v>
      </c>
      <c r="L27" s="11">
        <v>3089855.0897443993</v>
      </c>
      <c r="M27" s="11">
        <f>AVERAGE(J27:K27)</f>
        <v>680724.99008124135</v>
      </c>
      <c r="N27" s="26">
        <v>123235.56723378338</v>
      </c>
      <c r="O27" s="12">
        <v>165631</v>
      </c>
      <c r="P27" s="26">
        <v>336764.89856361056</v>
      </c>
      <c r="Q27" s="26">
        <v>1081279.8903169304</v>
      </c>
      <c r="R27" s="11"/>
      <c r="S27" s="11"/>
      <c r="T27" s="11"/>
      <c r="U27" s="11"/>
      <c r="V27" s="11"/>
    </row>
    <row r="28" spans="1:23">
      <c r="A28" s="11"/>
      <c r="B28" s="27">
        <v>461910.18325843359</v>
      </c>
      <c r="C28" s="27">
        <v>659057.51697542565</v>
      </c>
      <c r="D28" s="27">
        <v>1571586.2648870756</v>
      </c>
      <c r="E28" s="27">
        <v>5883812.4127874942</v>
      </c>
      <c r="F28" s="27">
        <v>33478.095587273529</v>
      </c>
      <c r="G28" s="27">
        <v>41893.947304664682</v>
      </c>
      <c r="H28" s="27">
        <v>105696.99938145731</v>
      </c>
      <c r="I28" s="27">
        <v>151496.79584997479</v>
      </c>
      <c r="J28" s="27">
        <v>264762.84954144154</v>
      </c>
      <c r="K28" s="27">
        <v>430925.32999751315</v>
      </c>
      <c r="L28" s="11">
        <v>1092450.0262314738</v>
      </c>
      <c r="M28" s="11">
        <f>AVERAGE(J28:K28)</f>
        <v>347844.08976947737</v>
      </c>
      <c r="N28" s="26">
        <v>91920.655223320879</v>
      </c>
      <c r="O28" s="12">
        <v>112165</v>
      </c>
      <c r="P28" s="26">
        <v>187033.16986089144</v>
      </c>
      <c r="Q28" s="26">
        <v>474009.48266758298</v>
      </c>
      <c r="R28" s="11"/>
      <c r="S28" s="11"/>
      <c r="T28" s="11"/>
      <c r="U28" s="11"/>
      <c r="V28" s="11"/>
    </row>
    <row r="29" spans="1:2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3">
      <c r="A30" s="11"/>
      <c r="B30" s="13" t="s">
        <v>60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3">
      <c r="A31" s="11"/>
      <c r="B31" s="11" t="s">
        <v>52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>
      <c r="A34" s="11"/>
      <c r="B34" s="2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>
      <c r="A36" s="11"/>
      <c r="B36" s="28" t="s">
        <v>1</v>
      </c>
      <c r="C36" s="28" t="s">
        <v>33</v>
      </c>
      <c r="D36" s="28" t="s">
        <v>34</v>
      </c>
      <c r="E36" s="28" t="s">
        <v>35</v>
      </c>
      <c r="F36" s="28" t="s">
        <v>36</v>
      </c>
      <c r="G36" s="28" t="s">
        <v>37</v>
      </c>
      <c r="H36" s="28" t="s">
        <v>38</v>
      </c>
      <c r="I36" s="28" t="s">
        <v>39</v>
      </c>
      <c r="J36" s="28" t="s">
        <v>40</v>
      </c>
      <c r="K36" s="29" t="s">
        <v>50</v>
      </c>
      <c r="L36" s="28" t="s">
        <v>54</v>
      </c>
      <c r="M36" s="28" t="s">
        <v>55</v>
      </c>
      <c r="N36" s="28" t="s">
        <v>42</v>
      </c>
      <c r="O36" s="11"/>
      <c r="P36" s="11"/>
      <c r="Q36" s="11"/>
      <c r="R36" s="11"/>
      <c r="S36" s="11"/>
      <c r="T36" s="11"/>
      <c r="U36" s="11"/>
      <c r="V36" s="11"/>
    </row>
    <row r="37" spans="1:22">
      <c r="A37" s="11"/>
      <c r="B37" s="30">
        <v>2013</v>
      </c>
      <c r="C37" s="31">
        <v>11651</v>
      </c>
      <c r="D37" s="32">
        <v>20900</v>
      </c>
      <c r="E37" s="31">
        <v>30509</v>
      </c>
      <c r="F37" s="32">
        <v>40187</v>
      </c>
      <c r="G37" s="31">
        <v>52322</v>
      </c>
      <c r="H37" s="32">
        <v>65501</v>
      </c>
      <c r="I37" s="31">
        <v>83519</v>
      </c>
      <c r="J37" s="32">
        <v>105910</v>
      </c>
      <c r="K37" s="26">
        <v>123235.56723378338</v>
      </c>
      <c r="L37" s="26">
        <v>336764.89856361056</v>
      </c>
      <c r="M37" s="26">
        <v>1081279.8903169304</v>
      </c>
      <c r="N37" s="33">
        <v>24988250.812971991</v>
      </c>
      <c r="O37" s="11"/>
      <c r="P37" s="11"/>
      <c r="Q37" s="11"/>
      <c r="R37" s="11"/>
      <c r="S37" s="11"/>
      <c r="T37" s="11"/>
      <c r="U37" s="11"/>
      <c r="V37" s="11"/>
    </row>
    <row r="38" spans="1:22">
      <c r="A38" s="11"/>
      <c r="B38" s="30">
        <v>1980</v>
      </c>
      <c r="C38" s="31">
        <v>11601</v>
      </c>
      <c r="D38" s="32">
        <v>20128</v>
      </c>
      <c r="E38" s="31">
        <v>28873</v>
      </c>
      <c r="F38" s="32">
        <v>37747</v>
      </c>
      <c r="G38" s="31">
        <v>47645</v>
      </c>
      <c r="H38" s="32">
        <v>57869</v>
      </c>
      <c r="I38" s="31">
        <v>70192</v>
      </c>
      <c r="J38" s="32">
        <v>84731</v>
      </c>
      <c r="K38" s="26">
        <v>91920.655223320879</v>
      </c>
      <c r="L38" s="26">
        <v>187033.16986089144</v>
      </c>
      <c r="M38" s="26">
        <v>474009.48266758298</v>
      </c>
      <c r="N38" s="33">
        <v>5883812.4127874942</v>
      </c>
      <c r="O38" s="11"/>
      <c r="P38" s="11"/>
      <c r="Q38" s="11"/>
      <c r="R38" s="11"/>
      <c r="S38" s="11"/>
      <c r="T38" s="11"/>
      <c r="U38" s="11"/>
      <c r="V38" s="11"/>
    </row>
    <row r="39" spans="1:2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>
      <c r="A40" s="11"/>
      <c r="B40" s="11" t="s">
        <v>43</v>
      </c>
      <c r="C40" s="14">
        <f>C38+C38*$I9</f>
        <v>14864.70592779959</v>
      </c>
      <c r="D40" s="14">
        <f t="shared" ref="D40:J40" si="1">D38+D38*$I9</f>
        <v>25790.604337104574</v>
      </c>
      <c r="E40" s="14">
        <f t="shared" si="1"/>
        <v>36995.832622477166</v>
      </c>
      <c r="F40" s="14">
        <f t="shared" si="1"/>
        <v>48366.352440018207</v>
      </c>
      <c r="G40" s="14">
        <f t="shared" si="1"/>
        <v>61048.953877252956</v>
      </c>
      <c r="H40" s="14">
        <f t="shared" si="1"/>
        <v>74149.268798882389</v>
      </c>
      <c r="I40" s="14">
        <f t="shared" si="1"/>
        <v>89939.094774942583</v>
      </c>
      <c r="J40" s="14">
        <f t="shared" si="1"/>
        <v>108568.34738112122</v>
      </c>
      <c r="K40" s="14">
        <f t="shared" ref="K40" si="2">K38+K38*$I9</f>
        <v>117780.66619992418</v>
      </c>
      <c r="L40" s="14">
        <f>L38+L38*$I9</f>
        <v>239651.15668703913</v>
      </c>
      <c r="M40" s="14">
        <f>M38+M38*$I9</f>
        <v>607362.43141470896</v>
      </c>
      <c r="N40" s="14">
        <f>N38+N38*$I9</f>
        <v>7539103.6333439425</v>
      </c>
      <c r="O40" s="11"/>
      <c r="P40" s="11"/>
      <c r="Q40" s="11"/>
      <c r="R40" s="11"/>
      <c r="S40" s="11"/>
      <c r="T40" s="11"/>
      <c r="U40" s="11"/>
      <c r="V40" s="11"/>
    </row>
    <row r="41" spans="1:22">
      <c r="A41" s="11"/>
      <c r="B41" s="11" t="s">
        <v>44</v>
      </c>
      <c r="C41" s="14">
        <f>C40-C37</f>
        <v>3213.7059277995904</v>
      </c>
      <c r="D41" s="14">
        <f>D40-D37</f>
        <v>4890.6043371045744</v>
      </c>
      <c r="E41" s="14">
        <f t="shared" ref="E41:K41" si="3">E40-E37</f>
        <v>6486.8326224771663</v>
      </c>
      <c r="F41" s="14">
        <f t="shared" si="3"/>
        <v>8179.3524400182068</v>
      </c>
      <c r="G41" s="14">
        <f t="shared" si="3"/>
        <v>8726.9538772529559</v>
      </c>
      <c r="H41" s="14">
        <f t="shared" si="3"/>
        <v>8648.2687988823891</v>
      </c>
      <c r="I41" s="14">
        <f t="shared" si="3"/>
        <v>6420.0947749425832</v>
      </c>
      <c r="J41" s="14">
        <f t="shared" si="3"/>
        <v>2658.347381121217</v>
      </c>
      <c r="K41" s="14">
        <f t="shared" si="3"/>
        <v>-5454.9010338592052</v>
      </c>
      <c r="L41" s="14">
        <f>L40-L37</f>
        <v>-97113.741876571439</v>
      </c>
      <c r="M41" s="14">
        <f>M40-M37</f>
        <v>-473917.45890222141</v>
      </c>
      <c r="N41" s="14">
        <f>N40-N37</f>
        <v>-17449147.179628048</v>
      </c>
      <c r="O41" s="11"/>
      <c r="P41" s="11"/>
      <c r="Q41" s="11"/>
      <c r="R41" s="11"/>
      <c r="S41" s="11"/>
      <c r="T41" s="11"/>
      <c r="U41" s="11"/>
      <c r="V41" s="11"/>
    </row>
    <row r="42" spans="1:2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>
      <c r="A43" s="11"/>
      <c r="B43" s="11" t="s">
        <v>45</v>
      </c>
      <c r="C43" s="15" t="s">
        <v>46</v>
      </c>
      <c r="D43" s="15">
        <v>20</v>
      </c>
      <c r="E43" s="15" t="s">
        <v>47</v>
      </c>
      <c r="F43" s="15">
        <v>40</v>
      </c>
      <c r="G43" s="15" t="s">
        <v>48</v>
      </c>
      <c r="H43" s="15">
        <v>60</v>
      </c>
      <c r="I43" s="15" t="s">
        <v>49</v>
      </c>
      <c r="J43" s="15">
        <v>80</v>
      </c>
      <c r="K43" s="15">
        <v>90</v>
      </c>
      <c r="L43" s="15">
        <v>99</v>
      </c>
      <c r="M43" s="15">
        <v>99.9</v>
      </c>
      <c r="N43" s="15" t="s">
        <v>56</v>
      </c>
      <c r="O43" s="11"/>
      <c r="P43" s="11"/>
      <c r="Q43" s="11"/>
      <c r="R43" s="11"/>
      <c r="S43" s="11"/>
      <c r="T43" s="11"/>
      <c r="U43" s="11"/>
      <c r="V43" s="11"/>
    </row>
    <row r="44" spans="1:2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>
      <c r="A47" s="11"/>
      <c r="B47" s="11"/>
      <c r="C47" s="11">
        <f>C41/C37</f>
        <v>0.27583090960429063</v>
      </c>
      <c r="D47" s="11">
        <f t="shared" ref="D47:N47" si="4">D41/D37</f>
        <v>0.23400020751696529</v>
      </c>
      <c r="E47" s="11">
        <f t="shared" si="4"/>
        <v>0.21262029638720267</v>
      </c>
      <c r="F47" s="11">
        <f t="shared" si="4"/>
        <v>0.20353229750959781</v>
      </c>
      <c r="G47" s="11">
        <f t="shared" si="4"/>
        <v>0.16679320127772171</v>
      </c>
      <c r="H47" s="11">
        <f t="shared" si="4"/>
        <v>0.13203262238564892</v>
      </c>
      <c r="I47" s="11">
        <f t="shared" si="4"/>
        <v>7.686987122621898E-2</v>
      </c>
      <c r="J47" s="11">
        <f t="shared" si="4"/>
        <v>2.5100060250412774E-2</v>
      </c>
      <c r="K47" s="11">
        <f t="shared" si="4"/>
        <v>-4.426401530258723E-2</v>
      </c>
      <c r="L47" s="11">
        <f t="shared" si="4"/>
        <v>-0.28837251830813332</v>
      </c>
      <c r="M47" s="11">
        <f t="shared" si="4"/>
        <v>-0.4382930480315444</v>
      </c>
      <c r="N47" s="11">
        <f t="shared" si="4"/>
        <v>-0.69829406268684413</v>
      </c>
      <c r="O47" s="11"/>
      <c r="P47" s="11"/>
      <c r="Q47" s="11"/>
      <c r="R47" s="11"/>
      <c r="S47" s="11"/>
      <c r="T47" s="11"/>
      <c r="U47" s="11"/>
      <c r="V47" s="11"/>
    </row>
    <row r="48" spans="1:2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>
      <c r="A50" s="11"/>
      <c r="B50" s="11"/>
      <c r="F50" s="2"/>
      <c r="H50" s="16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0" customFormat="1">
      <c r="A51" s="11"/>
      <c r="B51" s="11"/>
      <c r="F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>
      <c r="A52" s="11"/>
      <c r="B52" s="11"/>
      <c r="F52" s="3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>
      <c r="A53" s="11"/>
      <c r="B53" s="11"/>
      <c r="F53" s="3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>
      <c r="A54" s="11"/>
      <c r="B54" s="11"/>
      <c r="F54" s="3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>
      <c r="A55" s="11"/>
      <c r="B55" s="11"/>
      <c r="F55" s="3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>
      <c r="A56" s="11"/>
      <c r="B56" s="11"/>
      <c r="F56" s="3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>
      <c r="A57" s="11"/>
      <c r="B57" s="11"/>
      <c r="F57" s="3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>
      <c r="A58" s="11"/>
      <c r="B58" s="11"/>
      <c r="F58" s="3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>
      <c r="A59" s="11"/>
      <c r="B59" s="11"/>
      <c r="F59" s="34"/>
      <c r="H59" s="1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>
      <c r="A60" s="11"/>
      <c r="B60" s="11"/>
      <c r="F60" s="34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>
      <c r="A61" s="11"/>
      <c r="B61" s="11"/>
      <c r="F61" s="34"/>
      <c r="H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>
      <c r="A62" s="11"/>
      <c r="B62" s="11"/>
      <c r="F62" s="34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</sheetData>
  <mergeCells count="3">
    <mergeCell ref="B16:B17"/>
    <mergeCell ref="C16:F16"/>
    <mergeCell ref="G16:G17"/>
  </mergeCells>
  <hyperlinks>
    <hyperlink ref="B21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2015-02-06T01:00:35Z</dcterms:created>
  <dcterms:modified xsi:type="dcterms:W3CDTF">2015-02-06T03:03:44Z</dcterms:modified>
</cp:coreProperties>
</file>