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155" windowHeight="17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41" i="1" l="1"/>
  <c r="X39" i="1"/>
  <c r="X36" i="1"/>
  <c r="X34" i="1"/>
  <c r="C29" i="1" l="1"/>
  <c r="O29" i="1"/>
  <c r="W29" i="1"/>
  <c r="AE29" i="1"/>
  <c r="AH29" i="1"/>
  <c r="AO29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M20" i="1"/>
  <c r="AM21" i="1" s="1"/>
  <c r="AM22" i="1" s="1"/>
  <c r="AL20" i="1"/>
  <c r="AL21" i="1" s="1"/>
  <c r="AL22" i="1" s="1"/>
  <c r="AK20" i="1"/>
  <c r="AK21" i="1" s="1"/>
  <c r="AK22" i="1" s="1"/>
  <c r="AJ20" i="1"/>
  <c r="AJ21" i="1" s="1"/>
  <c r="AJ22" i="1" s="1"/>
  <c r="AI20" i="1"/>
  <c r="AI21" i="1" s="1"/>
  <c r="AI22" i="1" s="1"/>
  <c r="AH20" i="1"/>
  <c r="AH21" i="1" s="1"/>
  <c r="AH22" i="1" s="1"/>
  <c r="AG20" i="1"/>
  <c r="AG21" i="1" s="1"/>
  <c r="AG22" i="1" s="1"/>
  <c r="AF20" i="1"/>
  <c r="AF21" i="1" s="1"/>
  <c r="AF22" i="1" s="1"/>
  <c r="AE20" i="1"/>
  <c r="AE21" i="1" s="1"/>
  <c r="AE22" i="1" s="1"/>
  <c r="AD20" i="1"/>
  <c r="AD21" i="1" s="1"/>
  <c r="AD22" i="1" s="1"/>
  <c r="AC20" i="1"/>
  <c r="AC21" i="1" s="1"/>
  <c r="AC22" i="1" s="1"/>
  <c r="AB20" i="1"/>
  <c r="AB21" i="1" s="1"/>
  <c r="AB22" i="1" s="1"/>
  <c r="AA20" i="1"/>
  <c r="AA21" i="1" s="1"/>
  <c r="AA22" i="1" s="1"/>
  <c r="Z20" i="1"/>
  <c r="Z21" i="1" s="1"/>
  <c r="Z22" i="1" s="1"/>
  <c r="Y20" i="1"/>
  <c r="Y21" i="1" s="1"/>
  <c r="Y22" i="1" s="1"/>
  <c r="X20" i="1"/>
  <c r="X21" i="1" s="1"/>
  <c r="X22" i="1" s="1"/>
  <c r="W20" i="1"/>
  <c r="W21" i="1" s="1"/>
  <c r="W22" i="1" s="1"/>
  <c r="V20" i="1"/>
  <c r="V21" i="1" s="1"/>
  <c r="V22" i="1" s="1"/>
  <c r="U20" i="1"/>
  <c r="U21" i="1" s="1"/>
  <c r="U22" i="1" s="1"/>
  <c r="T20" i="1"/>
  <c r="T21" i="1" s="1"/>
  <c r="T22" i="1" s="1"/>
  <c r="S20" i="1"/>
  <c r="S21" i="1" s="1"/>
  <c r="S22" i="1" s="1"/>
  <c r="R20" i="1"/>
  <c r="R21" i="1" s="1"/>
  <c r="R22" i="1" s="1"/>
  <c r="Q20" i="1"/>
  <c r="Q21" i="1" s="1"/>
  <c r="Q22" i="1" s="1"/>
  <c r="P20" i="1"/>
  <c r="P21" i="1" s="1"/>
  <c r="P22" i="1" s="1"/>
  <c r="O20" i="1"/>
  <c r="O21" i="1" s="1"/>
  <c r="O22" i="1" s="1"/>
  <c r="N20" i="1"/>
  <c r="N21" i="1" s="1"/>
  <c r="N22" i="1" s="1"/>
  <c r="M20" i="1"/>
  <c r="M21" i="1" s="1"/>
  <c r="M22" i="1" s="1"/>
  <c r="L20" i="1"/>
  <c r="L21" i="1" s="1"/>
  <c r="L22" i="1" s="1"/>
  <c r="K20" i="1"/>
  <c r="K21" i="1" s="1"/>
  <c r="K22" i="1" s="1"/>
  <c r="J20" i="1"/>
  <c r="J21" i="1" s="1"/>
  <c r="J22" i="1" s="1"/>
  <c r="I20" i="1"/>
  <c r="I21" i="1" s="1"/>
  <c r="I22" i="1" s="1"/>
  <c r="H20" i="1"/>
  <c r="H21" i="1" s="1"/>
  <c r="H22" i="1" s="1"/>
  <c r="G20" i="1"/>
  <c r="G21" i="1" s="1"/>
  <c r="G22" i="1" s="1"/>
  <c r="F20" i="1"/>
  <c r="F21" i="1" s="1"/>
  <c r="F22" i="1" s="1"/>
  <c r="E20" i="1"/>
  <c r="E21" i="1" s="1"/>
  <c r="E22" i="1" s="1"/>
  <c r="D20" i="1"/>
  <c r="D21" i="1" s="1"/>
  <c r="D22" i="1" s="1"/>
  <c r="C22" i="1"/>
  <c r="C21" i="1"/>
  <c r="B20" i="1"/>
  <c r="C20" i="1"/>
  <c r="AK5" i="1"/>
  <c r="AJ5" i="1"/>
  <c r="AC5" i="1"/>
  <c r="AB5" i="1"/>
  <c r="U5" i="1"/>
  <c r="T5" i="1"/>
  <c r="M5" i="1"/>
  <c r="L5" i="1"/>
  <c r="E5" i="1"/>
  <c r="D5" i="1"/>
  <c r="AM4" i="1"/>
  <c r="AM5" i="1" s="1"/>
  <c r="AL4" i="1"/>
  <c r="AL5" i="1" s="1"/>
  <c r="AK4" i="1"/>
  <c r="AJ4" i="1"/>
  <c r="AI4" i="1"/>
  <c r="AI5" i="1" s="1"/>
  <c r="AH4" i="1"/>
  <c r="AH5" i="1" s="1"/>
  <c r="AG4" i="1"/>
  <c r="AG5" i="1" s="1"/>
  <c r="AF4" i="1"/>
  <c r="AF5" i="1" s="1"/>
  <c r="AE4" i="1"/>
  <c r="AE5" i="1" s="1"/>
  <c r="AD4" i="1"/>
  <c r="AD5" i="1" s="1"/>
  <c r="AC4" i="1"/>
  <c r="AB4" i="1"/>
  <c r="AA4" i="1"/>
  <c r="AA5" i="1" s="1"/>
  <c r="Z4" i="1"/>
  <c r="Z5" i="1" s="1"/>
  <c r="Y4" i="1"/>
  <c r="Y5" i="1" s="1"/>
  <c r="X4" i="1"/>
  <c r="X5" i="1" s="1"/>
  <c r="W4" i="1"/>
  <c r="W5" i="1" s="1"/>
  <c r="V4" i="1"/>
  <c r="V5" i="1" s="1"/>
  <c r="U4" i="1"/>
  <c r="T4" i="1"/>
  <c r="S4" i="1"/>
  <c r="S5" i="1" s="1"/>
  <c r="R4" i="1"/>
  <c r="R5" i="1" s="1"/>
  <c r="Q4" i="1"/>
  <c r="Q5" i="1" s="1"/>
  <c r="P4" i="1"/>
  <c r="P5" i="1" s="1"/>
  <c r="O4" i="1"/>
  <c r="O5" i="1" s="1"/>
  <c r="N4" i="1"/>
  <c r="N5" i="1" s="1"/>
  <c r="M4" i="1"/>
  <c r="L4" i="1"/>
  <c r="K4" i="1"/>
  <c r="K5" i="1" s="1"/>
  <c r="J4" i="1"/>
  <c r="J5" i="1" s="1"/>
  <c r="I4" i="1"/>
  <c r="I5" i="1" s="1"/>
  <c r="H4" i="1"/>
  <c r="H5" i="1" s="1"/>
  <c r="G4" i="1"/>
  <c r="G5" i="1" s="1"/>
  <c r="F4" i="1"/>
  <c r="F5" i="1" s="1"/>
  <c r="E4" i="1"/>
  <c r="D4" i="1"/>
  <c r="C5" i="1"/>
  <c r="C4" i="1"/>
  <c r="AO4" i="1"/>
  <c r="CG20" i="1"/>
  <c r="CF20" i="1"/>
  <c r="CE20" i="1"/>
  <c r="CD20" i="1"/>
  <c r="CD21" i="1" s="1"/>
  <c r="CD22" i="1" s="1"/>
  <c r="CC20" i="1"/>
  <c r="CB20" i="1"/>
  <c r="CA20" i="1"/>
  <c r="BZ20" i="1"/>
  <c r="BY20" i="1"/>
  <c r="BX20" i="1"/>
  <c r="BW20" i="1"/>
  <c r="BV20" i="1"/>
  <c r="BV21" i="1" s="1"/>
  <c r="BV22" i="1" s="1"/>
  <c r="BU20" i="1"/>
  <c r="BT20" i="1"/>
  <c r="BT21" i="1" s="1"/>
  <c r="BT22" i="1" s="1"/>
  <c r="BS20" i="1"/>
  <c r="BR20" i="1"/>
  <c r="BQ20" i="1"/>
  <c r="BP20" i="1"/>
  <c r="BO20" i="1"/>
  <c r="BN20" i="1"/>
  <c r="BN21" i="1" s="1"/>
  <c r="BN22" i="1" s="1"/>
  <c r="BM20" i="1"/>
  <c r="BL20" i="1"/>
  <c r="BL21" i="1" s="1"/>
  <c r="BL22" i="1" s="1"/>
  <c r="BK20" i="1"/>
  <c r="BJ20" i="1"/>
  <c r="BI20" i="1"/>
  <c r="BH20" i="1"/>
  <c r="BG20" i="1"/>
  <c r="BF20" i="1"/>
  <c r="BF21" i="1" s="1"/>
  <c r="BF22" i="1" s="1"/>
  <c r="BE20" i="1"/>
  <c r="BD20" i="1"/>
  <c r="BD21" i="1" s="1"/>
  <c r="BD22" i="1" s="1"/>
  <c r="BC20" i="1"/>
  <c r="BB20" i="1"/>
  <c r="BA20" i="1"/>
  <c r="AZ20" i="1"/>
  <c r="AY20" i="1"/>
  <c r="AX20" i="1"/>
  <c r="AW20" i="1"/>
  <c r="AV20" i="1"/>
  <c r="AV21" i="1" s="1"/>
  <c r="AV22" i="1" s="1"/>
  <c r="AU20" i="1"/>
  <c r="AT20" i="1"/>
  <c r="AS20" i="1"/>
  <c r="AR20" i="1"/>
  <c r="AQ20" i="1"/>
  <c r="AP20" i="1"/>
  <c r="AO20" i="1"/>
  <c r="AN20" i="1"/>
  <c r="CG4" i="1"/>
  <c r="CG5" i="1" s="1"/>
  <c r="CF4" i="1"/>
  <c r="CF5" i="1" s="1"/>
  <c r="CE4" i="1"/>
  <c r="CE5" i="1" s="1"/>
  <c r="CD4" i="1"/>
  <c r="CD5" i="1" s="1"/>
  <c r="CC4" i="1"/>
  <c r="CC5" i="1" s="1"/>
  <c r="CB4" i="1"/>
  <c r="CB5" i="1" s="1"/>
  <c r="CA4" i="1"/>
  <c r="CA5" i="1" s="1"/>
  <c r="BZ4" i="1"/>
  <c r="BZ5" i="1" s="1"/>
  <c r="BY4" i="1"/>
  <c r="BY5" i="1" s="1"/>
  <c r="BX4" i="1"/>
  <c r="BX5" i="1" s="1"/>
  <c r="BW4" i="1"/>
  <c r="BW5" i="1" s="1"/>
  <c r="BV4" i="1"/>
  <c r="BV5" i="1" s="1"/>
  <c r="BU4" i="1"/>
  <c r="BU5" i="1" s="1"/>
  <c r="BT4" i="1"/>
  <c r="BT5" i="1" s="1"/>
  <c r="BS4" i="1"/>
  <c r="BS5" i="1" s="1"/>
  <c r="BR4" i="1"/>
  <c r="BR5" i="1" s="1"/>
  <c r="BQ4" i="1"/>
  <c r="BQ5" i="1" s="1"/>
  <c r="BP4" i="1"/>
  <c r="BP5" i="1" s="1"/>
  <c r="BO4" i="1"/>
  <c r="BO5" i="1" s="1"/>
  <c r="BN4" i="1"/>
  <c r="BN5" i="1" s="1"/>
  <c r="BM4" i="1"/>
  <c r="BM5" i="1" s="1"/>
  <c r="BL4" i="1"/>
  <c r="BL5" i="1" s="1"/>
  <c r="BK4" i="1"/>
  <c r="BK5" i="1" s="1"/>
  <c r="BJ4" i="1"/>
  <c r="BJ5" i="1" s="1"/>
  <c r="BI4" i="1"/>
  <c r="BI5" i="1" s="1"/>
  <c r="BH4" i="1"/>
  <c r="BH5" i="1" s="1"/>
  <c r="BG4" i="1"/>
  <c r="BG5" i="1" s="1"/>
  <c r="BF4" i="1"/>
  <c r="BF5" i="1" s="1"/>
  <c r="BE4" i="1"/>
  <c r="BE5" i="1" s="1"/>
  <c r="BD4" i="1"/>
  <c r="BD5" i="1" s="1"/>
  <c r="BC4" i="1"/>
  <c r="BC5" i="1" s="1"/>
  <c r="BB4" i="1"/>
  <c r="BB5" i="1" s="1"/>
  <c r="BA4" i="1"/>
  <c r="BA5" i="1" s="1"/>
  <c r="AZ4" i="1"/>
  <c r="AZ5" i="1" s="1"/>
  <c r="AY4" i="1"/>
  <c r="AY5" i="1" s="1"/>
  <c r="AX4" i="1"/>
  <c r="AX5" i="1" s="1"/>
  <c r="AW4" i="1"/>
  <c r="AW5" i="1" s="1"/>
  <c r="AV4" i="1"/>
  <c r="AV5" i="1" s="1"/>
  <c r="AU4" i="1"/>
  <c r="AU5" i="1" s="1"/>
  <c r="AT4" i="1"/>
  <c r="AT5" i="1" s="1"/>
  <c r="AS4" i="1"/>
  <c r="AS5" i="1" s="1"/>
  <c r="AR4" i="1"/>
  <c r="AR5" i="1" s="1"/>
  <c r="AQ4" i="1"/>
  <c r="AQ5" i="1" s="1"/>
  <c r="AP4" i="1"/>
  <c r="AP5" i="1" s="1"/>
  <c r="AO5" i="1"/>
  <c r="BJ21" i="1" l="1"/>
  <c r="BJ22" i="1" s="1"/>
  <c r="CB21" i="1"/>
  <c r="CB22" i="1" s="1"/>
  <c r="CB26" i="1" s="1"/>
  <c r="BN26" i="1"/>
  <c r="BQ21" i="1"/>
  <c r="BQ22" i="1" s="1"/>
  <c r="BQ26" i="1" s="1"/>
  <c r="BY21" i="1"/>
  <c r="BY22" i="1" s="1"/>
  <c r="BY26" i="1" s="1"/>
  <c r="CG21" i="1"/>
  <c r="CG22" i="1" s="1"/>
  <c r="AZ21" i="1"/>
  <c r="AZ22" i="1" s="1"/>
  <c r="AZ26" i="1" s="1"/>
  <c r="BH21" i="1"/>
  <c r="BH22" i="1" s="1"/>
  <c r="BH26" i="1" s="1"/>
  <c r="CG26" i="1"/>
  <c r="AT21" i="1"/>
  <c r="AT22" i="1" s="1"/>
  <c r="BB21" i="1"/>
  <c r="BB22" i="1" s="1"/>
  <c r="BB26" i="1" s="1"/>
  <c r="BR21" i="1"/>
  <c r="BR22" i="1" s="1"/>
  <c r="BZ21" i="1"/>
  <c r="BZ22" i="1" s="1"/>
  <c r="BZ26" i="1" s="1"/>
  <c r="AU21" i="1"/>
  <c r="AU22" i="1" s="1"/>
  <c r="BC21" i="1"/>
  <c r="BC22" i="1" s="1"/>
  <c r="BK21" i="1"/>
  <c r="BK22" i="1" s="1"/>
  <c r="BK26" i="1" s="1"/>
  <c r="BS21" i="1"/>
  <c r="BS22" i="1" s="1"/>
  <c r="BS26" i="1" s="1"/>
  <c r="CA21" i="1"/>
  <c r="CA22" i="1" s="1"/>
  <c r="AR21" i="1"/>
  <c r="AR22" i="1" s="1"/>
  <c r="AR26" i="1" s="1"/>
  <c r="BU26" i="1"/>
  <c r="AO21" i="1"/>
  <c r="AO22" i="1" s="1"/>
  <c r="AW21" i="1"/>
  <c r="AW22" i="1" s="1"/>
  <c r="AW26" i="1" s="1"/>
  <c r="BE21" i="1"/>
  <c r="BE22" i="1" s="1"/>
  <c r="BM21" i="1"/>
  <c r="BM22" i="1" s="1"/>
  <c r="BM26" i="1" s="1"/>
  <c r="BU21" i="1"/>
  <c r="BU22" i="1" s="1"/>
  <c r="CC21" i="1"/>
  <c r="CC22" i="1" s="1"/>
  <c r="CC26" i="1" s="1"/>
  <c r="AU26" i="1"/>
  <c r="BC26" i="1"/>
  <c r="CA26" i="1"/>
  <c r="AQ21" i="1"/>
  <c r="AQ22" i="1" s="1"/>
  <c r="AQ26" i="1" s="1"/>
  <c r="AY21" i="1"/>
  <c r="AY22" i="1" s="1"/>
  <c r="AY26" i="1" s="1"/>
  <c r="BG21" i="1"/>
  <c r="BG22" i="1" s="1"/>
  <c r="BG26" i="1" s="1"/>
  <c r="BO21" i="1"/>
  <c r="BO22" i="1" s="1"/>
  <c r="BO26" i="1" s="1"/>
  <c r="BW21" i="1"/>
  <c r="BW22" i="1" s="1"/>
  <c r="BW26" i="1" s="1"/>
  <c r="CE21" i="1"/>
  <c r="CE22" i="1" s="1"/>
  <c r="CE26" i="1" s="1"/>
  <c r="AX21" i="1"/>
  <c r="AX22" i="1" s="1"/>
  <c r="AS21" i="1"/>
  <c r="AS22" i="1" s="1"/>
  <c r="AS26" i="1" s="1"/>
  <c r="BA21" i="1"/>
  <c r="BA22" i="1" s="1"/>
  <c r="BA26" i="1" s="1"/>
  <c r="BI21" i="1"/>
  <c r="BI22" i="1" s="1"/>
  <c r="BI26" i="1" s="1"/>
  <c r="AP21" i="1"/>
  <c r="AP22" i="1" s="1"/>
  <c r="AP26" i="1" s="1"/>
  <c r="AT26" i="1"/>
  <c r="BR26" i="1"/>
  <c r="AV26" i="1"/>
  <c r="BT26" i="1"/>
  <c r="AX26" i="1"/>
  <c r="BD26" i="1"/>
  <c r="BV26" i="1"/>
  <c r="BE26" i="1"/>
  <c r="BF26" i="1"/>
  <c r="AT29" i="1"/>
  <c r="BJ26" i="1"/>
  <c r="AO26" i="1"/>
  <c r="BL26" i="1"/>
  <c r="CD26" i="1"/>
  <c r="BP21" i="1"/>
  <c r="BP22" i="1" s="1"/>
  <c r="BP26" i="1" s="1"/>
  <c r="BX21" i="1"/>
  <c r="BX22" i="1" s="1"/>
  <c r="BX26" i="1" s="1"/>
  <c r="CF21" i="1"/>
  <c r="CF22" i="1" s="1"/>
  <c r="CF26" i="1" s="1"/>
  <c r="BH29" i="1" l="1"/>
  <c r="AZ29" i="1"/>
  <c r="BL29" i="1"/>
  <c r="CB29" i="1"/>
  <c r="BT29" i="1"/>
  <c r="AV29" i="1"/>
</calcChain>
</file>

<file path=xl/sharedStrings.xml><?xml version="1.0" encoding="utf-8"?>
<sst xmlns="http://schemas.openxmlformats.org/spreadsheetml/2006/main" count="128" uniqueCount="44">
  <si>
    <t>http://www.ers.usda.gov/datafiles/International_Macroeconomic_Data/Historical_Data_Files/HistoricalRealGDPValues.xls</t>
  </si>
  <si>
    <t>United States</t>
  </si>
  <si>
    <t>Canada</t>
  </si>
  <si>
    <t>Belgium-Luxembourg</t>
  </si>
  <si>
    <t>Denmark</t>
  </si>
  <si>
    <t>France</t>
  </si>
  <si>
    <t>Iceland</t>
  </si>
  <si>
    <t>Italy</t>
  </si>
  <si>
    <t>Original NATO Members</t>
  </si>
  <si>
    <t>Netherlands</t>
  </si>
  <si>
    <t>Norway</t>
  </si>
  <si>
    <t>Portugal</t>
  </si>
  <si>
    <t>United Kingdom</t>
  </si>
  <si>
    <t>change</t>
  </si>
  <si>
    <t>% change</t>
  </si>
  <si>
    <t>total</t>
  </si>
  <si>
    <t>US minus NATO</t>
  </si>
  <si>
    <t>President</t>
  </si>
  <si>
    <t>Nixon</t>
  </si>
  <si>
    <t>Ford</t>
  </si>
  <si>
    <t>Carter</t>
  </si>
  <si>
    <t>Reagan</t>
  </si>
  <si>
    <t>Bush1</t>
  </si>
  <si>
    <t>Clinton</t>
  </si>
  <si>
    <t>Bush2</t>
  </si>
  <si>
    <t>Obama</t>
  </si>
  <si>
    <t>Average</t>
  </si>
  <si>
    <t>http://www.ggdc.net/maddison/Historical_Statistics/horizontal-file_02-2010.xls</t>
  </si>
  <si>
    <t>1969+ (2010 $): USDA ERS</t>
  </si>
  <si>
    <t>1969 (1990 Millions G-K $)</t>
  </si>
  <si>
    <t>1969 (2010 Billions $)</t>
  </si>
  <si>
    <t>FDR</t>
  </si>
  <si>
    <t>Truman</t>
  </si>
  <si>
    <t>Eisenhower</t>
  </si>
  <si>
    <t>JFK</t>
  </si>
  <si>
    <t>LBJ</t>
  </si>
  <si>
    <t>1932-1969- (1990 $): University of Groningen</t>
  </si>
  <si>
    <t>dem total</t>
  </si>
  <si>
    <t>dem count</t>
  </si>
  <si>
    <t>dem avg</t>
  </si>
  <si>
    <t>rep total</t>
  </si>
  <si>
    <t>rep count</t>
  </si>
  <si>
    <t>rep avg</t>
  </si>
  <si>
    <t>post-FDR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</si>
</sst>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_-* #,##0.00\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indexed="17"/>
      <name val="Arial"/>
      <family val="2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</cellStyleXfs>
  <cellXfs count="50">
    <xf numFmtId="0" fontId="0" fillId="0" borderId="0" xfId="0"/>
    <xf numFmtId="10" fontId="0" fillId="0" borderId="0" xfId="0" applyNumberFormat="1"/>
    <xf numFmtId="0" fontId="20" fillId="0" borderId="0" xfId="46" applyFill="1" applyAlignment="1">
      <alignment horizontal="left"/>
    </xf>
    <xf numFmtId="3" fontId="19" fillId="0" borderId="0" xfId="46" applyNumberFormat="1" applyFont="1" applyFill="1" applyBorder="1" applyAlignment="1">
      <alignment horizontal="left"/>
    </xf>
    <xf numFmtId="0" fontId="18" fillId="0" borderId="0" xfId="46" applyFont="1" applyFill="1" applyAlignment="1">
      <alignment horizontal="left"/>
    </xf>
    <xf numFmtId="0" fontId="19" fillId="0" borderId="0" xfId="46" applyFont="1" applyFill="1" applyAlignment="1">
      <alignment horizontal="left"/>
    </xf>
    <xf numFmtId="3" fontId="18" fillId="0" borderId="0" xfId="46" applyNumberFormat="1" applyFont="1" applyFill="1" applyBorder="1" applyAlignment="1">
      <alignment horizontal="left"/>
    </xf>
    <xf numFmtId="0" fontId="18" fillId="0" borderId="0" xfId="46" applyFont="1" applyFill="1"/>
    <xf numFmtId="3" fontId="18" fillId="0" borderId="0" xfId="46" applyNumberFormat="1" applyFont="1" applyFill="1"/>
    <xf numFmtId="3" fontId="18" fillId="0" borderId="0" xfId="46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2" fontId="0" fillId="33" borderId="0" xfId="0" applyNumberFormat="1" applyFill="1"/>
    <xf numFmtId="0" fontId="0" fillId="0" borderId="0" xfId="0" applyFill="1"/>
    <xf numFmtId="2" fontId="0" fillId="34" borderId="0" xfId="0" applyNumberFormat="1" applyFill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/>
    <xf numFmtId="2" fontId="0" fillId="0" borderId="0" xfId="0" applyNumberFormat="1"/>
    <xf numFmtId="2" fontId="0" fillId="33" borderId="0" xfId="0" applyNumberFormat="1" applyFill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/>
    <xf numFmtId="2" fontId="0" fillId="0" borderId="0" xfId="0" applyNumberFormat="1"/>
    <xf numFmtId="2" fontId="0" fillId="33" borderId="0" xfId="0" applyNumberFormat="1" applyFill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3" fontId="19" fillId="0" borderId="0" xfId="46" applyNumberFormat="1" applyFont="1" applyFill="1"/>
    <xf numFmtId="3" fontId="22" fillId="0" borderId="0" xfId="46" applyNumberFormat="1" applyFont="1" applyFill="1"/>
    <xf numFmtId="0" fontId="19" fillId="0" borderId="0" xfId="46" applyFont="1" applyFill="1"/>
    <xf numFmtId="0" fontId="21" fillId="0" borderId="0" xfId="46" applyFont="1" applyFill="1" applyAlignment="1">
      <alignment horizontal="left"/>
    </xf>
    <xf numFmtId="0" fontId="21" fillId="0" borderId="0" xfId="46" applyFont="1" applyFill="1"/>
    <xf numFmtId="3" fontId="0" fillId="0" borderId="0" xfId="0" applyNumberFormat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omma 3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6"/>
    <cellStyle name="Note" xfId="15" builtinId="10" customBuiltin="1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Sheet1!$A$33:$A$44</c:f>
              <c:strCache>
                <c:ptCount val="12"/>
                <c:pt idx="0">
                  <c:v>Obama</c:v>
                </c:pt>
                <c:pt idx="1">
                  <c:v>LBJ</c:v>
                </c:pt>
                <c:pt idx="2">
                  <c:v>Clinton</c:v>
                </c:pt>
                <c:pt idx="3">
                  <c:v>Reagan</c:v>
                </c:pt>
                <c:pt idx="4">
                  <c:v>Truman</c:v>
                </c:pt>
                <c:pt idx="5">
                  <c:v>Bush1</c:v>
                </c:pt>
                <c:pt idx="6">
                  <c:v>Ford</c:v>
                </c:pt>
                <c:pt idx="7">
                  <c:v>Carter</c:v>
                </c:pt>
                <c:pt idx="8">
                  <c:v>Bush2</c:v>
                </c:pt>
                <c:pt idx="9">
                  <c:v>JFK</c:v>
                </c:pt>
                <c:pt idx="10">
                  <c:v>Nixon</c:v>
                </c:pt>
                <c:pt idx="11">
                  <c:v>Eisenhower</c:v>
                </c:pt>
              </c:strCache>
            </c:strRef>
          </c:cat>
          <c:val>
            <c:numRef>
              <c:f>Sheet1!$B$33:$B$44</c:f>
              <c:numCache>
                <c:formatCode>0.00%</c:formatCode>
                <c:ptCount val="12"/>
                <c:pt idx="0">
                  <c:v>1.2645673124781218E-2</c:v>
                </c:pt>
                <c:pt idx="1">
                  <c:v>1.084421935475813E-2</c:v>
                </c:pt>
                <c:pt idx="2">
                  <c:v>1.0648603924410506E-2</c:v>
                </c:pt>
                <c:pt idx="3">
                  <c:v>1.0312116729677558E-2</c:v>
                </c:pt>
                <c:pt idx="4">
                  <c:v>1.0308522155244932E-2</c:v>
                </c:pt>
                <c:pt idx="5">
                  <c:v>5.2496183975222991E-3</c:v>
                </c:pt>
                <c:pt idx="6">
                  <c:v>4.371560041529372E-3</c:v>
                </c:pt>
                <c:pt idx="7">
                  <c:v>3.3325969455491183E-3</c:v>
                </c:pt>
                <c:pt idx="8">
                  <c:v>3.0366427119382605E-3</c:v>
                </c:pt>
                <c:pt idx="9">
                  <c:v>-4.8837190525812327E-4</c:v>
                </c:pt>
                <c:pt idx="10">
                  <c:v>-1.6664436588911407E-2</c:v>
                </c:pt>
                <c:pt idx="11">
                  <c:v>-2.0713604586550756E-2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968064"/>
        <c:axId val="180978048"/>
      </c:barChart>
      <c:catAx>
        <c:axId val="180968064"/>
        <c:scaling>
          <c:orientation val="minMax"/>
        </c:scaling>
        <c:delete val="0"/>
        <c:axPos val="b"/>
        <c:majorTickMark val="out"/>
        <c:minorTickMark val="none"/>
        <c:tickLblPos val="low"/>
        <c:crossAx val="180978048"/>
        <c:crosses val="autoZero"/>
        <c:auto val="1"/>
        <c:lblAlgn val="ctr"/>
        <c:lblOffset val="100"/>
        <c:noMultiLvlLbl val="0"/>
      </c:catAx>
      <c:valAx>
        <c:axId val="1809780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0968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157162</xdr:colOff>
      <xdr:row>31</xdr:row>
      <xdr:rowOff>190499</xdr:rowOff>
    </xdr:from>
    <xdr:to>
      <xdr:col>14</xdr:col>
      <xdr:colOff>133350</xdr:colOff>
      <xdr:row>49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Q100"/>
  <sheetViews>
    <sheetView showGridLines="0" tabSelected="1" topLeftCell="C1" zoomScale="80" zoomScaleNormal="80" workbookViewId="0">
      <selection activeCell="C51" sqref="C51"/>
    </sheetView>
  </sheetViews>
  <sheetFormatPr defaultRowHeight="15" x14ac:dyDescent="0.25"/>
  <cols>
    <col min="1" max="1" width="16" customWidth="1"/>
    <col min="2" max="38" width="9.140625" style="40" customWidth="1"/>
    <col min="41" max="41" width="9.140625" customWidth="1"/>
  </cols>
  <sheetData>
    <row r="2" spans="1:85" x14ac:dyDescent="0.25">
      <c r="B2" s="46">
        <v>1932</v>
      </c>
      <c r="C2" s="46">
        <v>1933</v>
      </c>
      <c r="D2" s="46">
        <v>1934</v>
      </c>
      <c r="E2" s="46">
        <v>1935</v>
      </c>
      <c r="F2" s="46">
        <v>1936</v>
      </c>
      <c r="G2" s="46">
        <v>1937</v>
      </c>
      <c r="H2" s="46">
        <v>1938</v>
      </c>
      <c r="I2" s="46">
        <v>1939</v>
      </c>
      <c r="J2" s="46">
        <v>1940</v>
      </c>
      <c r="K2" s="46">
        <v>1941</v>
      </c>
      <c r="L2" s="46">
        <v>1942</v>
      </c>
      <c r="M2" s="46">
        <v>1943</v>
      </c>
      <c r="N2" s="46">
        <v>1944</v>
      </c>
      <c r="O2" s="46">
        <v>1945</v>
      </c>
      <c r="P2" s="46">
        <v>1946</v>
      </c>
      <c r="Q2" s="46">
        <v>1947</v>
      </c>
      <c r="R2" s="46">
        <v>1948</v>
      </c>
      <c r="S2" s="46">
        <v>1949</v>
      </c>
      <c r="T2" s="46">
        <v>1950</v>
      </c>
      <c r="U2" s="46">
        <v>1951</v>
      </c>
      <c r="V2" s="46">
        <v>1952</v>
      </c>
      <c r="W2" s="46">
        <v>1953</v>
      </c>
      <c r="X2" s="46">
        <v>1954</v>
      </c>
      <c r="Y2" s="46">
        <v>1955</v>
      </c>
      <c r="Z2" s="46">
        <v>1956</v>
      </c>
      <c r="AA2" s="46">
        <v>1957</v>
      </c>
      <c r="AB2" s="46">
        <v>1958</v>
      </c>
      <c r="AC2" s="46">
        <v>1959</v>
      </c>
      <c r="AD2" s="46">
        <v>1960</v>
      </c>
      <c r="AE2" s="46">
        <v>1961</v>
      </c>
      <c r="AF2" s="46">
        <v>1962</v>
      </c>
      <c r="AG2" s="46">
        <v>1963</v>
      </c>
      <c r="AH2" s="46">
        <v>1964</v>
      </c>
      <c r="AI2" s="46">
        <v>1965</v>
      </c>
      <c r="AJ2" s="46">
        <v>1966</v>
      </c>
      <c r="AK2" s="46">
        <v>1967</v>
      </c>
      <c r="AL2" s="46">
        <v>1968</v>
      </c>
      <c r="AM2" s="46" t="s">
        <v>29</v>
      </c>
      <c r="AN2" s="11" t="s">
        <v>30</v>
      </c>
      <c r="AO2" s="11">
        <v>1970</v>
      </c>
      <c r="AP2" s="11">
        <v>1971</v>
      </c>
      <c r="AQ2" s="11">
        <v>1972</v>
      </c>
      <c r="AR2" s="11">
        <v>1973</v>
      </c>
      <c r="AS2" s="11">
        <v>1974</v>
      </c>
      <c r="AT2" s="11">
        <v>1975</v>
      </c>
      <c r="AU2" s="11">
        <v>1976</v>
      </c>
      <c r="AV2" s="11">
        <v>1977</v>
      </c>
      <c r="AW2" s="11">
        <v>1978</v>
      </c>
      <c r="AX2" s="11">
        <v>1979</v>
      </c>
      <c r="AY2" s="11">
        <v>1980</v>
      </c>
      <c r="AZ2" s="11">
        <v>1981</v>
      </c>
      <c r="BA2" s="11">
        <v>1982</v>
      </c>
      <c r="BB2" s="11">
        <v>1983</v>
      </c>
      <c r="BC2" s="11">
        <v>1984</v>
      </c>
      <c r="BD2" s="11">
        <v>1985</v>
      </c>
      <c r="BE2" s="11">
        <v>1986</v>
      </c>
      <c r="BF2" s="11">
        <v>1987</v>
      </c>
      <c r="BG2" s="11">
        <v>1988</v>
      </c>
      <c r="BH2" s="11">
        <v>1989</v>
      </c>
      <c r="BI2" s="11">
        <v>1990</v>
      </c>
      <c r="BJ2" s="11">
        <v>1991</v>
      </c>
      <c r="BK2" s="11">
        <v>1992</v>
      </c>
      <c r="BL2" s="11">
        <v>1993</v>
      </c>
      <c r="BM2" s="11">
        <v>1994</v>
      </c>
      <c r="BN2" s="11">
        <v>1995</v>
      </c>
      <c r="BO2" s="11">
        <v>1996</v>
      </c>
      <c r="BP2" s="11">
        <v>1997</v>
      </c>
      <c r="BQ2" s="11">
        <v>1998</v>
      </c>
      <c r="BR2" s="11">
        <v>1999</v>
      </c>
      <c r="BS2" s="11">
        <v>2000</v>
      </c>
      <c r="BT2" s="11">
        <v>2001</v>
      </c>
      <c r="BU2" s="11">
        <v>2002</v>
      </c>
      <c r="BV2" s="11">
        <v>2003</v>
      </c>
      <c r="BW2" s="11">
        <v>2004</v>
      </c>
      <c r="BX2" s="11">
        <v>2005</v>
      </c>
      <c r="BY2" s="11">
        <v>2006</v>
      </c>
      <c r="BZ2" s="11">
        <v>2007</v>
      </c>
      <c r="CA2" s="11">
        <v>2008</v>
      </c>
      <c r="CB2" s="11">
        <v>2009</v>
      </c>
      <c r="CC2" s="11">
        <v>2010</v>
      </c>
      <c r="CD2" s="11">
        <v>2011</v>
      </c>
      <c r="CE2" s="11">
        <v>2012</v>
      </c>
      <c r="CF2" s="11">
        <v>2013</v>
      </c>
      <c r="CG2" s="10">
        <v>2014</v>
      </c>
    </row>
    <row r="3" spans="1:85" x14ac:dyDescent="0.25">
      <c r="A3" s="12" t="s">
        <v>1</v>
      </c>
      <c r="B3" s="44">
        <v>39629.660000000003</v>
      </c>
      <c r="C3" s="44">
        <v>36801.464000000007</v>
      </c>
      <c r="D3" s="44">
        <v>40712.055999999997</v>
      </c>
      <c r="E3" s="44">
        <v>43994.16</v>
      </c>
      <c r="F3" s="44">
        <v>46368.448000000004</v>
      </c>
      <c r="G3" s="44">
        <v>50732.948000000004</v>
      </c>
      <c r="H3" s="44">
        <v>52059.755999999994</v>
      </c>
      <c r="I3" s="44">
        <v>55167.28</v>
      </c>
      <c r="J3" s="44">
        <v>62744.051999999996</v>
      </c>
      <c r="K3" s="44">
        <v>71507.968000000008</v>
      </c>
      <c r="L3" s="44">
        <v>84182.475999999995</v>
      </c>
      <c r="M3" s="44">
        <v>87988.32</v>
      </c>
      <c r="N3" s="44">
        <v>91305.34</v>
      </c>
      <c r="O3" s="44">
        <v>88477.144</v>
      </c>
      <c r="P3" s="44">
        <v>87569.328000000009</v>
      </c>
      <c r="Q3" s="44">
        <v>91445.003999999986</v>
      </c>
      <c r="R3" s="44">
        <v>93120.971999999994</v>
      </c>
      <c r="S3" s="44">
        <v>95146.1</v>
      </c>
      <c r="T3" s="44">
        <v>102164</v>
      </c>
      <c r="U3" s="44">
        <v>107960</v>
      </c>
      <c r="V3" s="44">
        <v>115816</v>
      </c>
      <c r="W3" s="44">
        <v>121228</v>
      </c>
      <c r="X3" s="44">
        <v>120390</v>
      </c>
      <c r="Y3" s="44">
        <v>131633</v>
      </c>
      <c r="Z3" s="44">
        <v>142282</v>
      </c>
      <c r="AA3" s="44">
        <v>146402</v>
      </c>
      <c r="AB3" s="44">
        <v>149021</v>
      </c>
      <c r="AC3" s="44">
        <v>155062</v>
      </c>
      <c r="AD3" s="44">
        <v>159880</v>
      </c>
      <c r="AE3" s="44">
        <v>164598</v>
      </c>
      <c r="AF3" s="44">
        <v>176130</v>
      </c>
      <c r="AG3" s="44">
        <v>185041</v>
      </c>
      <c r="AH3" s="44">
        <v>197098</v>
      </c>
      <c r="AI3" s="44">
        <v>210203</v>
      </c>
      <c r="AJ3" s="44">
        <v>223832</v>
      </c>
      <c r="AK3" s="44">
        <v>230647</v>
      </c>
      <c r="AL3" s="44">
        <v>242703</v>
      </c>
      <c r="AM3" s="44">
        <v>255497</v>
      </c>
      <c r="AN3" s="13">
        <v>4770.0396250000003</v>
      </c>
      <c r="AO3" s="13">
        <v>4779.6556200000005</v>
      </c>
      <c r="AP3" s="13">
        <v>4937.1554960000003</v>
      </c>
      <c r="AQ3" s="13">
        <v>5196.9898030000004</v>
      </c>
      <c r="AR3" s="13">
        <v>5490.3282610000006</v>
      </c>
      <c r="AS3" s="13">
        <v>5461.8851600000007</v>
      </c>
      <c r="AT3" s="13">
        <v>5451.1557339999999</v>
      </c>
      <c r="AU3" s="13">
        <v>5744.6966339999999</v>
      </c>
      <c r="AV3" s="13">
        <v>6009.4907700000003</v>
      </c>
      <c r="AW3" s="13">
        <v>6343.7225120000003</v>
      </c>
      <c r="AX3" s="13">
        <v>6545.1523020000004</v>
      </c>
      <c r="AY3" s="13">
        <v>6529.1593839999996</v>
      </c>
      <c r="AZ3" s="13">
        <v>6698.502117</v>
      </c>
      <c r="BA3" s="13">
        <v>6570.5587730000007</v>
      </c>
      <c r="BB3" s="13">
        <v>6874.9303200000004</v>
      </c>
      <c r="BC3" s="13">
        <v>7373.94985</v>
      </c>
      <c r="BD3" s="13">
        <v>7686.5202980000004</v>
      </c>
      <c r="BE3" s="13">
        <v>7956.476705</v>
      </c>
      <c r="BF3" s="13">
        <v>8231.8990460000005</v>
      </c>
      <c r="BG3" s="13">
        <v>8577.973645</v>
      </c>
      <c r="BH3" s="13">
        <v>8893.6819439999999</v>
      </c>
      <c r="BI3" s="13">
        <v>9064.3405500000008</v>
      </c>
      <c r="BJ3" s="13">
        <v>9057.6599640000004</v>
      </c>
      <c r="BK3" s="13">
        <v>9379.7451860000001</v>
      </c>
      <c r="BL3" s="13">
        <v>9637.2514100000008</v>
      </c>
      <c r="BM3" s="13">
        <v>10026.344934000001</v>
      </c>
      <c r="BN3" s="13">
        <v>10299.034308</v>
      </c>
      <c r="BO3" s="13">
        <v>10689.94981</v>
      </c>
      <c r="BP3" s="13">
        <v>11169.636129</v>
      </c>
      <c r="BQ3" s="13">
        <v>11666.631239</v>
      </c>
      <c r="BR3" s="13">
        <v>12213.224639</v>
      </c>
      <c r="BS3" s="13">
        <v>12713.053937000001</v>
      </c>
      <c r="BT3" s="13">
        <v>12837.049662000001</v>
      </c>
      <c r="BU3" s="13">
        <v>13066.416448</v>
      </c>
      <c r="BV3" s="13">
        <v>13433.140131000002</v>
      </c>
      <c r="BW3" s="13">
        <v>13941.674435000001</v>
      </c>
      <c r="BX3" s="13">
        <v>14407.999582000002</v>
      </c>
      <c r="BY3" s="13">
        <v>14792.234498</v>
      </c>
      <c r="BZ3" s="13">
        <v>15055.307877000001</v>
      </c>
      <c r="CA3" s="13">
        <v>15011.479184</v>
      </c>
      <c r="CB3" s="13">
        <v>14594.752327000002</v>
      </c>
      <c r="CC3" s="13">
        <v>14964.310197999999</v>
      </c>
      <c r="CD3" s="13">
        <v>15204.001526000002</v>
      </c>
      <c r="CE3" s="13">
        <v>15556.857932000001</v>
      </c>
      <c r="CF3" s="13">
        <v>15902.122762999999</v>
      </c>
      <c r="CG3" s="13">
        <v>16271.052011101603</v>
      </c>
    </row>
    <row r="4" spans="1:85" x14ac:dyDescent="0.25">
      <c r="A4" t="s">
        <v>13</v>
      </c>
      <c r="C4" s="49">
        <f>C3-B3</f>
        <v>-2828.1959999999963</v>
      </c>
      <c r="D4" s="49">
        <f t="shared" ref="D4:AM4" si="0">D3-C3</f>
        <v>3910.5919999999896</v>
      </c>
      <c r="E4" s="49">
        <f t="shared" si="0"/>
        <v>3282.1040000000066</v>
      </c>
      <c r="F4" s="49">
        <f t="shared" si="0"/>
        <v>2374.2880000000005</v>
      </c>
      <c r="G4" s="49">
        <f t="shared" si="0"/>
        <v>4364.5</v>
      </c>
      <c r="H4" s="49">
        <f t="shared" si="0"/>
        <v>1326.80799999999</v>
      </c>
      <c r="I4" s="49">
        <f t="shared" si="0"/>
        <v>3107.5240000000049</v>
      </c>
      <c r="J4" s="49">
        <f t="shared" si="0"/>
        <v>7576.7719999999972</v>
      </c>
      <c r="K4" s="49">
        <f t="shared" si="0"/>
        <v>8763.916000000012</v>
      </c>
      <c r="L4" s="49">
        <f t="shared" si="0"/>
        <v>12674.507999999987</v>
      </c>
      <c r="M4" s="49">
        <f t="shared" si="0"/>
        <v>3805.8440000000119</v>
      </c>
      <c r="N4" s="49">
        <f t="shared" si="0"/>
        <v>3317.0199999999895</v>
      </c>
      <c r="O4" s="49">
        <f t="shared" si="0"/>
        <v>-2828.1959999999963</v>
      </c>
      <c r="P4" s="49">
        <f t="shared" si="0"/>
        <v>-907.81599999999162</v>
      </c>
      <c r="Q4" s="49">
        <f t="shared" si="0"/>
        <v>3875.6759999999776</v>
      </c>
      <c r="R4" s="49">
        <f t="shared" si="0"/>
        <v>1675.968000000008</v>
      </c>
      <c r="S4" s="49">
        <f t="shared" si="0"/>
        <v>2025.1280000000115</v>
      </c>
      <c r="T4" s="49">
        <f t="shared" si="0"/>
        <v>7017.8999999999942</v>
      </c>
      <c r="U4" s="49">
        <f t="shared" si="0"/>
        <v>5796</v>
      </c>
      <c r="V4" s="49">
        <f t="shared" si="0"/>
        <v>7856</v>
      </c>
      <c r="W4" s="49">
        <f t="shared" si="0"/>
        <v>5412</v>
      </c>
      <c r="X4" s="49">
        <f t="shared" si="0"/>
        <v>-838</v>
      </c>
      <c r="Y4" s="49">
        <f t="shared" si="0"/>
        <v>11243</v>
      </c>
      <c r="Z4" s="49">
        <f t="shared" si="0"/>
        <v>10649</v>
      </c>
      <c r="AA4" s="49">
        <f t="shared" si="0"/>
        <v>4120</v>
      </c>
      <c r="AB4" s="49">
        <f t="shared" si="0"/>
        <v>2619</v>
      </c>
      <c r="AC4" s="49">
        <f t="shared" si="0"/>
        <v>6041</v>
      </c>
      <c r="AD4" s="49">
        <f t="shared" si="0"/>
        <v>4818</v>
      </c>
      <c r="AE4" s="49">
        <f t="shared" si="0"/>
        <v>4718</v>
      </c>
      <c r="AF4" s="49">
        <f t="shared" si="0"/>
        <v>11532</v>
      </c>
      <c r="AG4" s="49">
        <f t="shared" si="0"/>
        <v>8911</v>
      </c>
      <c r="AH4" s="49">
        <f t="shared" si="0"/>
        <v>12057</v>
      </c>
      <c r="AI4" s="49">
        <f t="shared" si="0"/>
        <v>13105</v>
      </c>
      <c r="AJ4" s="49">
        <f t="shared" si="0"/>
        <v>13629</v>
      </c>
      <c r="AK4" s="49">
        <f t="shared" si="0"/>
        <v>6815</v>
      </c>
      <c r="AL4" s="49">
        <f t="shared" si="0"/>
        <v>12056</v>
      </c>
      <c r="AM4" s="49">
        <f t="shared" si="0"/>
        <v>12794</v>
      </c>
      <c r="AO4" s="42">
        <f>AO3-AN3</f>
        <v>9.6159950000001118</v>
      </c>
      <c r="AP4" s="42">
        <f t="shared" ref="AP4:CG4" si="1">AP3-AO3</f>
        <v>157.49987599999986</v>
      </c>
      <c r="AQ4" s="42">
        <f t="shared" si="1"/>
        <v>259.83430700000008</v>
      </c>
      <c r="AR4" s="42">
        <f t="shared" si="1"/>
        <v>293.33845800000017</v>
      </c>
      <c r="AS4" s="42">
        <f t="shared" si="1"/>
        <v>-28.443100999999842</v>
      </c>
      <c r="AT4" s="42">
        <f t="shared" si="1"/>
        <v>-10.729426000000785</v>
      </c>
      <c r="AU4" s="42">
        <f t="shared" si="1"/>
        <v>293.54089999999997</v>
      </c>
      <c r="AV4" s="42">
        <f t="shared" si="1"/>
        <v>264.79413600000044</v>
      </c>
      <c r="AW4" s="42">
        <f t="shared" si="1"/>
        <v>334.23174199999994</v>
      </c>
      <c r="AX4" s="42">
        <f t="shared" si="1"/>
        <v>201.42979000000014</v>
      </c>
      <c r="AY4" s="42">
        <f t="shared" si="1"/>
        <v>-15.992918000000827</v>
      </c>
      <c r="AZ4" s="42">
        <f t="shared" si="1"/>
        <v>169.34273300000041</v>
      </c>
      <c r="BA4" s="42">
        <f t="shared" si="1"/>
        <v>-127.94334399999934</v>
      </c>
      <c r="BB4" s="42">
        <f t="shared" si="1"/>
        <v>304.37154699999974</v>
      </c>
      <c r="BC4" s="42">
        <f t="shared" si="1"/>
        <v>499.01952999999958</v>
      </c>
      <c r="BD4" s="42">
        <f t="shared" si="1"/>
        <v>312.5704480000004</v>
      </c>
      <c r="BE4" s="42">
        <f t="shared" si="1"/>
        <v>269.95640699999967</v>
      </c>
      <c r="BF4" s="42">
        <f t="shared" si="1"/>
        <v>275.42234100000042</v>
      </c>
      <c r="BG4" s="42">
        <f t="shared" si="1"/>
        <v>346.07459899999958</v>
      </c>
      <c r="BH4" s="42">
        <f t="shared" si="1"/>
        <v>315.7082989999999</v>
      </c>
      <c r="BI4" s="42">
        <f t="shared" si="1"/>
        <v>170.65860600000087</v>
      </c>
      <c r="BJ4" s="42">
        <f t="shared" si="1"/>
        <v>-6.6805860000004031</v>
      </c>
      <c r="BK4" s="42">
        <f t="shared" si="1"/>
        <v>322.0852219999997</v>
      </c>
      <c r="BL4" s="42">
        <f t="shared" si="1"/>
        <v>257.50622400000066</v>
      </c>
      <c r="BM4" s="42">
        <f t="shared" si="1"/>
        <v>389.09352399999989</v>
      </c>
      <c r="BN4" s="42">
        <f t="shared" si="1"/>
        <v>272.68937399999959</v>
      </c>
      <c r="BO4" s="42">
        <f t="shared" si="1"/>
        <v>390.91550199999983</v>
      </c>
      <c r="BP4" s="42">
        <f t="shared" si="1"/>
        <v>479.68631900000037</v>
      </c>
      <c r="BQ4" s="42">
        <f t="shared" si="1"/>
        <v>496.99510999999984</v>
      </c>
      <c r="BR4" s="42">
        <f t="shared" si="1"/>
        <v>546.59339999999975</v>
      </c>
      <c r="BS4" s="42">
        <f t="shared" si="1"/>
        <v>499.82929800000056</v>
      </c>
      <c r="BT4" s="42">
        <f t="shared" si="1"/>
        <v>123.99572500000068</v>
      </c>
      <c r="BU4" s="42">
        <f t="shared" si="1"/>
        <v>229.36678599999868</v>
      </c>
      <c r="BV4" s="42">
        <f t="shared" si="1"/>
        <v>366.72368300000198</v>
      </c>
      <c r="BW4" s="42">
        <f t="shared" si="1"/>
        <v>508.53430399999888</v>
      </c>
      <c r="BX4" s="42">
        <f t="shared" si="1"/>
        <v>466.32514700000138</v>
      </c>
      <c r="BY4" s="42">
        <f t="shared" si="1"/>
        <v>384.23491599999761</v>
      </c>
      <c r="BZ4" s="42">
        <f t="shared" si="1"/>
        <v>263.0733790000013</v>
      </c>
      <c r="CA4" s="42">
        <f t="shared" si="1"/>
        <v>-43.828693000001294</v>
      </c>
      <c r="CB4" s="42">
        <f t="shared" si="1"/>
        <v>-416.72685699999784</v>
      </c>
      <c r="CC4" s="42">
        <f t="shared" si="1"/>
        <v>369.55787099999725</v>
      </c>
      <c r="CD4" s="42">
        <f t="shared" si="1"/>
        <v>239.69132800000261</v>
      </c>
      <c r="CE4" s="42">
        <f t="shared" si="1"/>
        <v>352.85640599999897</v>
      </c>
      <c r="CF4" s="42">
        <f t="shared" si="1"/>
        <v>345.26483099999859</v>
      </c>
      <c r="CG4" s="42">
        <f t="shared" si="1"/>
        <v>368.92924810160366</v>
      </c>
    </row>
    <row r="5" spans="1:85" s="40" customFormat="1" x14ac:dyDescent="0.25">
      <c r="A5" s="40" t="s">
        <v>14</v>
      </c>
      <c r="C5" s="40">
        <f>C4/B3</f>
        <v>-7.1365638766519718E-2</v>
      </c>
      <c r="D5" s="40">
        <f t="shared" ref="D5:AM5" si="2">D4/C3</f>
        <v>0.10626185958254239</v>
      </c>
      <c r="E5" s="40">
        <f t="shared" si="2"/>
        <v>8.0617495711835505E-2</v>
      </c>
      <c r="F5" s="40">
        <f t="shared" si="2"/>
        <v>5.3968253968253978E-2</v>
      </c>
      <c r="G5" s="40">
        <f t="shared" si="2"/>
        <v>9.4126506024096376E-2</v>
      </c>
      <c r="H5" s="40">
        <f t="shared" si="2"/>
        <v>2.6152787336544879E-2</v>
      </c>
      <c r="I5" s="40">
        <f t="shared" si="2"/>
        <v>5.9691482226693598E-2</v>
      </c>
      <c r="J5" s="40">
        <f t="shared" si="2"/>
        <v>0.13734177215189869</v>
      </c>
      <c r="K5" s="40">
        <f t="shared" si="2"/>
        <v>0.13967723984418495</v>
      </c>
      <c r="L5" s="40">
        <f t="shared" si="2"/>
        <v>0.17724609374999981</v>
      </c>
      <c r="M5" s="40">
        <f t="shared" si="2"/>
        <v>4.5209456656988944E-2</v>
      </c>
      <c r="N5" s="40">
        <f t="shared" si="2"/>
        <v>3.7698412698412578E-2</v>
      </c>
      <c r="O5" s="40">
        <f t="shared" si="2"/>
        <v>-3.0975143403441641E-2</v>
      </c>
      <c r="P5" s="40">
        <f t="shared" si="2"/>
        <v>-1.0260457774269835E-2</v>
      </c>
      <c r="Q5" s="40">
        <f t="shared" si="2"/>
        <v>4.4258373205741365E-2</v>
      </c>
      <c r="R5" s="40">
        <f t="shared" si="2"/>
        <v>1.8327605956472027E-2</v>
      </c>
      <c r="S5" s="40">
        <f t="shared" si="2"/>
        <v>2.1747281589801399E-2</v>
      </c>
      <c r="T5" s="40">
        <f t="shared" si="2"/>
        <v>7.3759197697015361E-2</v>
      </c>
      <c r="U5" s="40">
        <f t="shared" si="2"/>
        <v>5.6732312752045731E-2</v>
      </c>
      <c r="V5" s="40">
        <f t="shared" si="2"/>
        <v>7.276769173768062E-2</v>
      </c>
      <c r="W5" s="40">
        <f t="shared" si="2"/>
        <v>4.6729294743386059E-2</v>
      </c>
      <c r="X5" s="40">
        <f t="shared" si="2"/>
        <v>-6.9125944501270331E-3</v>
      </c>
      <c r="Y5" s="40">
        <f t="shared" si="2"/>
        <v>9.3388155162388908E-2</v>
      </c>
      <c r="Z5" s="40">
        <f t="shared" si="2"/>
        <v>8.089916662235154E-2</v>
      </c>
      <c r="AA5" s="40">
        <f t="shared" si="2"/>
        <v>2.8956579187810125E-2</v>
      </c>
      <c r="AB5" s="40">
        <f t="shared" si="2"/>
        <v>1.7889099875684759E-2</v>
      </c>
      <c r="AC5" s="40">
        <f t="shared" si="2"/>
        <v>4.0537910764254705E-2</v>
      </c>
      <c r="AD5" s="40">
        <f t="shared" si="2"/>
        <v>3.107144239078562E-2</v>
      </c>
      <c r="AE5" s="40">
        <f t="shared" si="2"/>
        <v>2.9509632224168126E-2</v>
      </c>
      <c r="AF5" s="40">
        <f t="shared" si="2"/>
        <v>7.006160463675136E-2</v>
      </c>
      <c r="AG5" s="40">
        <f t="shared" si="2"/>
        <v>5.05933117583603E-2</v>
      </c>
      <c r="AH5" s="40">
        <f t="shared" si="2"/>
        <v>6.5158532433352609E-2</v>
      </c>
      <c r="AI5" s="40">
        <f t="shared" si="2"/>
        <v>6.6489766512090431E-2</v>
      </c>
      <c r="AJ5" s="40">
        <f t="shared" si="2"/>
        <v>6.4837323920210466E-2</v>
      </c>
      <c r="AK5" s="40">
        <f t="shared" si="2"/>
        <v>3.0446942349619359E-2</v>
      </c>
      <c r="AL5" s="40">
        <f t="shared" si="2"/>
        <v>5.2270352530056755E-2</v>
      </c>
      <c r="AM5" s="40">
        <f t="shared" si="2"/>
        <v>5.2714634759356088E-2</v>
      </c>
      <c r="AO5" s="40">
        <f>AO4/AN3</f>
        <v>2.0159151193634185E-3</v>
      </c>
      <c r="AP5" s="40">
        <f t="shared" ref="AP5:CG5" si="3">AP4/AO3</f>
        <v>3.2952138924184637E-2</v>
      </c>
      <c r="AQ5" s="40">
        <f t="shared" si="3"/>
        <v>5.2628341807446299E-2</v>
      </c>
      <c r="AR5" s="40">
        <f t="shared" si="3"/>
        <v>5.6443916405352269E-2</v>
      </c>
      <c r="AS5" s="40">
        <f t="shared" si="3"/>
        <v>-5.1805829538540665E-3</v>
      </c>
      <c r="AT5" s="40">
        <f t="shared" si="3"/>
        <v>-1.9644180874723452E-3</v>
      </c>
      <c r="AU5" s="40">
        <f t="shared" si="3"/>
        <v>5.3849296245404236E-2</v>
      </c>
      <c r="AV5" s="40">
        <f t="shared" si="3"/>
        <v>4.609366740670269E-2</v>
      </c>
      <c r="AW5" s="40">
        <f t="shared" si="3"/>
        <v>5.5617315142327761E-2</v>
      </c>
      <c r="AX5" s="40">
        <f t="shared" si="3"/>
        <v>3.1752616798570353E-2</v>
      </c>
      <c r="AY5" s="40">
        <f t="shared" si="3"/>
        <v>-2.4434753023415325E-3</v>
      </c>
      <c r="AZ5" s="40">
        <f t="shared" si="3"/>
        <v>2.5936376038695339E-2</v>
      </c>
      <c r="BA5" s="40">
        <f t="shared" si="3"/>
        <v>-1.910029164211121E-2</v>
      </c>
      <c r="BB5" s="40">
        <f t="shared" si="3"/>
        <v>4.6323540739143118E-2</v>
      </c>
      <c r="BC5" s="40">
        <f t="shared" si="3"/>
        <v>7.2585394581860946E-2</v>
      </c>
      <c r="BD5" s="40">
        <f t="shared" si="3"/>
        <v>4.2388469457790033E-2</v>
      </c>
      <c r="BE5" s="40">
        <f t="shared" si="3"/>
        <v>3.5120756406542136E-2</v>
      </c>
      <c r="BF5" s="40">
        <f t="shared" si="3"/>
        <v>3.4616118567521205E-2</v>
      </c>
      <c r="BG5" s="40">
        <f t="shared" si="3"/>
        <v>4.2040675798637531E-2</v>
      </c>
      <c r="BH5" s="40">
        <f t="shared" si="3"/>
        <v>3.6804531240781153E-2</v>
      </c>
      <c r="BI5" s="40">
        <f t="shared" si="3"/>
        <v>1.9188746244195674E-2</v>
      </c>
      <c r="BJ5" s="40">
        <f t="shared" si="3"/>
        <v>-7.3701842546068088E-4</v>
      </c>
      <c r="BK5" s="40">
        <f t="shared" si="3"/>
        <v>3.5559429618702752E-2</v>
      </c>
      <c r="BL5" s="40">
        <f t="shared" si="3"/>
        <v>2.7453434916798032E-2</v>
      </c>
      <c r="BM5" s="40">
        <f t="shared" si="3"/>
        <v>4.0373910303539533E-2</v>
      </c>
      <c r="BN5" s="40">
        <f t="shared" si="3"/>
        <v>2.7197286328669169E-2</v>
      </c>
      <c r="BO5" s="40">
        <f t="shared" si="3"/>
        <v>3.7956520029877719E-2</v>
      </c>
      <c r="BP5" s="40">
        <f t="shared" si="3"/>
        <v>4.4872644635924663E-2</v>
      </c>
      <c r="BQ5" s="40">
        <f t="shared" si="3"/>
        <v>4.4495192525532613E-2</v>
      </c>
      <c r="BR5" s="40">
        <f t="shared" si="3"/>
        <v>4.6851005127582203E-2</v>
      </c>
      <c r="BS5" s="40">
        <f t="shared" si="3"/>
        <v>4.092525215690504E-2</v>
      </c>
      <c r="BT5" s="40">
        <f t="shared" si="3"/>
        <v>9.7534176771738711E-3</v>
      </c>
      <c r="BU5" s="40">
        <f t="shared" si="3"/>
        <v>1.7867562410307257E-2</v>
      </c>
      <c r="BV5" s="40">
        <f t="shared" si="3"/>
        <v>2.8066125433812743E-2</v>
      </c>
      <c r="BW5" s="40">
        <f t="shared" si="3"/>
        <v>3.7856696129182875E-2</v>
      </c>
      <c r="BX5" s="40">
        <f t="shared" si="3"/>
        <v>3.3448288379859969E-2</v>
      </c>
      <c r="BY5" s="40">
        <f t="shared" si="3"/>
        <v>2.6668165404448271E-2</v>
      </c>
      <c r="BZ5" s="40">
        <f t="shared" si="3"/>
        <v>1.7784559799641522E-2</v>
      </c>
      <c r="CA5" s="40">
        <f t="shared" si="3"/>
        <v>-2.9111787920962019E-3</v>
      </c>
      <c r="CB5" s="40">
        <f t="shared" si="3"/>
        <v>-2.7760545905707052E-2</v>
      </c>
      <c r="CC5" s="40">
        <f t="shared" si="3"/>
        <v>2.5321284165701292E-2</v>
      </c>
      <c r="CD5" s="40">
        <f t="shared" si="3"/>
        <v>1.6017532704717501E-2</v>
      </c>
      <c r="CE5" s="40">
        <f t="shared" si="3"/>
        <v>2.3208127504893209E-2</v>
      </c>
      <c r="CF5" s="40">
        <f t="shared" si="3"/>
        <v>2.2193738125601763E-2</v>
      </c>
      <c r="CG5" s="40">
        <f t="shared" si="3"/>
        <v>2.3200000000000231E-2</v>
      </c>
    </row>
    <row r="6" spans="1:85" s="40" customFormat="1" x14ac:dyDescent="0.25"/>
    <row r="8" spans="1:85" x14ac:dyDescent="0.25">
      <c r="A8" t="s">
        <v>8</v>
      </c>
    </row>
    <row r="9" spans="1:85" x14ac:dyDescent="0.25">
      <c r="A9" s="14" t="s">
        <v>2</v>
      </c>
      <c r="B9" s="44">
        <v>6607.6829999999991</v>
      </c>
      <c r="C9" s="44">
        <v>7047.0390000000007</v>
      </c>
      <c r="D9" s="44">
        <v>7399.68</v>
      </c>
      <c r="E9" s="44">
        <v>7746.54</v>
      </c>
      <c r="F9" s="44">
        <v>9186.009</v>
      </c>
      <c r="G9" s="44">
        <v>9683.1749999999993</v>
      </c>
      <c r="H9" s="44">
        <v>10365.333000000001</v>
      </c>
      <c r="I9" s="44">
        <v>10509.858</v>
      </c>
      <c r="J9" s="44">
        <v>10307.523000000001</v>
      </c>
      <c r="K9" s="44">
        <v>9983.7870000000003</v>
      </c>
      <c r="L9" s="44">
        <v>11082.177</v>
      </c>
      <c r="M9" s="44">
        <v>11313.416999999999</v>
      </c>
      <c r="N9" s="44">
        <v>11359.665000000001</v>
      </c>
      <c r="O9" s="44">
        <v>11694.963</v>
      </c>
      <c r="P9" s="44">
        <v>12596.799000000001</v>
      </c>
      <c r="Q9" s="44">
        <v>14099.859000000002</v>
      </c>
      <c r="R9" s="44">
        <v>12700.857</v>
      </c>
      <c r="S9" s="44">
        <v>14070.954000000002</v>
      </c>
      <c r="T9" s="44">
        <v>16136</v>
      </c>
      <c r="U9" s="44">
        <v>14904</v>
      </c>
      <c r="V9" s="44">
        <v>15552</v>
      </c>
      <c r="W9" s="44">
        <v>16084</v>
      </c>
      <c r="X9" s="44">
        <v>18298</v>
      </c>
      <c r="Y9" s="44">
        <v>18639</v>
      </c>
      <c r="Z9" s="44">
        <v>19605</v>
      </c>
      <c r="AA9" s="44">
        <v>20165</v>
      </c>
      <c r="AB9" s="44">
        <v>20957</v>
      </c>
      <c r="AC9" s="44">
        <v>22449</v>
      </c>
      <c r="AD9" s="44">
        <v>22449</v>
      </c>
      <c r="AE9" s="44">
        <v>23704</v>
      </c>
      <c r="AF9" s="44">
        <v>24215</v>
      </c>
      <c r="AG9" s="44">
        <v>25749</v>
      </c>
      <c r="AH9" s="44">
        <v>27004</v>
      </c>
      <c r="AI9" s="44">
        <v>28724</v>
      </c>
      <c r="AJ9" s="44">
        <v>30536</v>
      </c>
      <c r="AK9" s="44">
        <v>29142</v>
      </c>
      <c r="AL9" s="44">
        <v>29095</v>
      </c>
      <c r="AM9" s="44">
        <v>32099</v>
      </c>
      <c r="AN9" s="15">
        <v>484.66269999999997</v>
      </c>
      <c r="AO9" s="15">
        <v>521.77970000000005</v>
      </c>
      <c r="AP9" s="15">
        <v>543.26469999999995</v>
      </c>
      <c r="AQ9" s="15">
        <v>572.8501</v>
      </c>
      <c r="AR9" s="15">
        <v>612.74459999999999</v>
      </c>
      <c r="AS9" s="15">
        <v>635.36090000000002</v>
      </c>
      <c r="AT9" s="15">
        <v>646.94330000000002</v>
      </c>
      <c r="AU9" s="15">
        <v>680.57979999999998</v>
      </c>
      <c r="AV9" s="15">
        <v>704.11580000000004</v>
      </c>
      <c r="AW9" s="15">
        <v>731.95370000000003</v>
      </c>
      <c r="AX9" s="15">
        <v>759.80409999999995</v>
      </c>
      <c r="AY9" s="15">
        <v>776.23569999999995</v>
      </c>
      <c r="AZ9" s="15">
        <v>803.42819999999995</v>
      </c>
      <c r="BA9" s="15">
        <v>779.16250000000002</v>
      </c>
      <c r="BB9" s="15">
        <v>799.15629999999999</v>
      </c>
      <c r="BC9" s="15">
        <v>843.68420000000003</v>
      </c>
      <c r="BD9" s="15">
        <v>883.16229999999996</v>
      </c>
      <c r="BE9" s="15">
        <v>902.57560000000001</v>
      </c>
      <c r="BF9" s="15">
        <v>939.06020000000001</v>
      </c>
      <c r="BG9" s="15">
        <v>983.54960000000005</v>
      </c>
      <c r="BH9" s="15">
        <v>1006.914</v>
      </c>
      <c r="BI9" s="15">
        <v>1008.212</v>
      </c>
      <c r="BJ9" s="15">
        <v>986.83579999999995</v>
      </c>
      <c r="BK9" s="15">
        <v>995.26710000000003</v>
      </c>
      <c r="BL9" s="15">
        <v>1021.217</v>
      </c>
      <c r="BM9" s="15">
        <v>1067.7239999999999</v>
      </c>
      <c r="BN9" s="15">
        <v>1096.963</v>
      </c>
      <c r="BO9" s="15">
        <v>1115.3879999999999</v>
      </c>
      <c r="BP9" s="15">
        <v>1162.829</v>
      </c>
      <c r="BQ9" s="15">
        <v>1210.9490000000001</v>
      </c>
      <c r="BR9" s="15">
        <v>1271.4639999999999</v>
      </c>
      <c r="BS9" s="15">
        <v>1336.6020000000001</v>
      </c>
      <c r="BT9" s="15">
        <v>1359.1690000000001</v>
      </c>
      <c r="BU9" s="15">
        <v>1397.25</v>
      </c>
      <c r="BV9" s="15">
        <v>1424.152</v>
      </c>
      <c r="BW9" s="15">
        <v>1468.854</v>
      </c>
      <c r="BX9" s="15">
        <v>1515.3109999999999</v>
      </c>
      <c r="BY9" s="15">
        <v>1555.04</v>
      </c>
      <c r="BZ9" s="15">
        <v>1586.27</v>
      </c>
      <c r="CA9" s="15">
        <v>1604.915</v>
      </c>
      <c r="CB9" s="15">
        <v>1561.3979999999999</v>
      </c>
      <c r="CC9" s="15">
        <v>1614.0840000000001</v>
      </c>
      <c r="CD9" s="15">
        <v>1654.8910000000001</v>
      </c>
      <c r="CE9" s="15">
        <v>1683.1769999999999</v>
      </c>
      <c r="CF9" s="15">
        <v>1716.9939999999999</v>
      </c>
      <c r="CG9" s="16">
        <v>1751.3338799999999</v>
      </c>
    </row>
    <row r="10" spans="1:85" x14ac:dyDescent="0.25">
      <c r="A10" s="17" t="s">
        <v>3</v>
      </c>
      <c r="B10" s="44">
        <v>19769.192999999999</v>
      </c>
      <c r="C10" s="44">
        <v>19112.564999999999</v>
      </c>
      <c r="D10" s="44">
        <v>19276.721999999998</v>
      </c>
      <c r="E10" s="44">
        <v>19651.938000000002</v>
      </c>
      <c r="F10" s="44">
        <v>20238.213</v>
      </c>
      <c r="G10" s="44">
        <v>21316.958999999999</v>
      </c>
      <c r="H10" s="44">
        <v>24037.275000000001</v>
      </c>
      <c r="I10" s="44">
        <v>27250.062000000002</v>
      </c>
      <c r="J10" s="44">
        <v>26546.532000000003</v>
      </c>
      <c r="K10" s="44">
        <v>28446.062999999998</v>
      </c>
      <c r="L10" s="44">
        <v>27015.552000000003</v>
      </c>
      <c r="M10" s="44">
        <v>27672.18</v>
      </c>
      <c r="N10" s="44">
        <v>28375.71</v>
      </c>
      <c r="O10" s="44">
        <v>11725.5</v>
      </c>
      <c r="P10" s="44">
        <v>13695.383999999998</v>
      </c>
      <c r="Q10" s="44">
        <v>15102.444000000001</v>
      </c>
      <c r="R10" s="44">
        <v>19229.82</v>
      </c>
      <c r="S10" s="44">
        <v>22864.724999999999</v>
      </c>
      <c r="T10" s="44">
        <v>25702</v>
      </c>
      <c r="U10" s="44">
        <v>27460</v>
      </c>
      <c r="V10" s="44">
        <v>27484</v>
      </c>
      <c r="W10" s="44">
        <v>28680</v>
      </c>
      <c r="X10" s="44">
        <v>31611</v>
      </c>
      <c r="Y10" s="44">
        <v>35105</v>
      </c>
      <c r="Z10" s="44">
        <v>37520</v>
      </c>
      <c r="AA10" s="44">
        <v>39818</v>
      </c>
      <c r="AB10" s="44">
        <v>41272</v>
      </c>
      <c r="AC10" s="44">
        <v>42445</v>
      </c>
      <c r="AD10" s="44">
        <v>45939</v>
      </c>
      <c r="AE10" s="44">
        <v>48378</v>
      </c>
      <c r="AF10" s="44">
        <v>49550</v>
      </c>
      <c r="AG10" s="44">
        <v>51567</v>
      </c>
      <c r="AH10" s="44">
        <v>54662</v>
      </c>
      <c r="AI10" s="44">
        <v>56234</v>
      </c>
      <c r="AJ10" s="44">
        <v>59399</v>
      </c>
      <c r="AK10" s="44">
        <v>61205</v>
      </c>
      <c r="AL10" s="44">
        <v>63925</v>
      </c>
      <c r="AM10" s="44">
        <v>67945</v>
      </c>
      <c r="AN10" s="18">
        <v>194.61527999999998</v>
      </c>
      <c r="AO10" s="18">
        <v>205.72166000000001</v>
      </c>
      <c r="AP10" s="18">
        <v>213.31426000000002</v>
      </c>
      <c r="AQ10" s="18">
        <v>224.68808999999999</v>
      </c>
      <c r="AR10" s="18">
        <v>238.72747000000001</v>
      </c>
      <c r="AS10" s="18">
        <v>248.75506000000001</v>
      </c>
      <c r="AT10" s="18">
        <v>244.68844999999999</v>
      </c>
      <c r="AU10" s="18">
        <v>258.09470999999996</v>
      </c>
      <c r="AV10" s="18">
        <v>259.84273999999999</v>
      </c>
      <c r="AW10" s="18">
        <v>267.40235999999999</v>
      </c>
      <c r="AX10" s="18">
        <v>273.66310999999996</v>
      </c>
      <c r="AY10" s="18">
        <v>285.37121999999999</v>
      </c>
      <c r="AZ10" s="18">
        <v>284.53287</v>
      </c>
      <c r="BA10" s="18">
        <v>286.30721999999997</v>
      </c>
      <c r="BB10" s="18">
        <v>287.61077999999998</v>
      </c>
      <c r="BC10" s="18">
        <v>295.29241999999999</v>
      </c>
      <c r="BD10" s="18">
        <v>300.36129</v>
      </c>
      <c r="BE10" s="18">
        <v>307.24396000000002</v>
      </c>
      <c r="BF10" s="18">
        <v>314.64301</v>
      </c>
      <c r="BG10" s="18">
        <v>330.24177000000003</v>
      </c>
      <c r="BH10" s="18">
        <v>343.0521</v>
      </c>
      <c r="BI10" s="18">
        <v>354.32774000000001</v>
      </c>
      <c r="BJ10" s="18">
        <v>362.50750999999997</v>
      </c>
      <c r="BK10" s="18">
        <v>368.13391000000001</v>
      </c>
      <c r="BL10" s="18">
        <v>366.00562000000002</v>
      </c>
      <c r="BM10" s="18">
        <v>377.98585000000003</v>
      </c>
      <c r="BN10" s="18">
        <v>386.71789000000001</v>
      </c>
      <c r="BO10" s="18">
        <v>392.25351999999998</v>
      </c>
      <c r="BP10" s="18">
        <v>407.57628</v>
      </c>
      <c r="BQ10" s="18">
        <v>416.91133000000002</v>
      </c>
      <c r="BR10" s="18">
        <v>433.34818000000001</v>
      </c>
      <c r="BS10" s="18">
        <v>451.02964000000003</v>
      </c>
      <c r="BT10" s="18">
        <v>455.36358000000001</v>
      </c>
      <c r="BU10" s="18">
        <v>462.68671999999998</v>
      </c>
      <c r="BV10" s="18">
        <v>466.79035000000005</v>
      </c>
      <c r="BW10" s="18">
        <v>482.55532999999997</v>
      </c>
      <c r="BX10" s="18">
        <v>492.60843</v>
      </c>
      <c r="BY10" s="18">
        <v>506.83751000000001</v>
      </c>
      <c r="BZ10" s="18">
        <v>523.32386999999994</v>
      </c>
      <c r="CA10" s="18">
        <v>527.55269999999996</v>
      </c>
      <c r="CB10" s="18">
        <v>511.30416000000002</v>
      </c>
      <c r="CC10" s="18">
        <v>523.64329999999995</v>
      </c>
      <c r="CD10" s="18">
        <v>532.90782000000002</v>
      </c>
      <c r="CE10" s="18">
        <v>532.12464999999997</v>
      </c>
      <c r="CF10" s="18">
        <v>534.19898000000001</v>
      </c>
      <c r="CG10" s="18">
        <v>540.72345954972786</v>
      </c>
    </row>
    <row r="11" spans="1:85" x14ac:dyDescent="0.25">
      <c r="A11" s="19" t="s">
        <v>4</v>
      </c>
      <c r="B11" s="44">
        <v>37716.601999999999</v>
      </c>
      <c r="C11" s="44">
        <v>38525.276999999995</v>
      </c>
      <c r="D11" s="44">
        <v>38201.807000000001</v>
      </c>
      <c r="E11" s="44">
        <v>40563.138000000006</v>
      </c>
      <c r="F11" s="44">
        <v>40854.260999999999</v>
      </c>
      <c r="G11" s="44">
        <v>41404.160000000003</v>
      </c>
      <c r="H11" s="44">
        <v>40466.096999999994</v>
      </c>
      <c r="I11" s="44">
        <v>43215.592000000004</v>
      </c>
      <c r="J11" s="44">
        <v>38072.419000000002</v>
      </c>
      <c r="K11" s="44">
        <v>36066.904999999999</v>
      </c>
      <c r="L11" s="44">
        <v>32961.593000000001</v>
      </c>
      <c r="M11" s="44">
        <v>32198.203800000003</v>
      </c>
      <c r="N11" s="44">
        <v>34093.738000000005</v>
      </c>
      <c r="O11" s="44">
        <v>36131.599000000002</v>
      </c>
      <c r="P11" s="44">
        <v>38266.501000000004</v>
      </c>
      <c r="Q11" s="44">
        <v>40563.138000000006</v>
      </c>
      <c r="R11" s="44">
        <v>42989.163</v>
      </c>
      <c r="S11" s="44">
        <v>44735.901000000005</v>
      </c>
      <c r="T11" s="44">
        <v>47190</v>
      </c>
      <c r="U11" s="44">
        <v>49874</v>
      </c>
      <c r="V11" s="44">
        <v>49486</v>
      </c>
      <c r="W11" s="44">
        <v>51071</v>
      </c>
      <c r="X11" s="44">
        <v>53173</v>
      </c>
      <c r="Y11" s="44">
        <v>55696</v>
      </c>
      <c r="Z11" s="44">
        <v>57313</v>
      </c>
      <c r="AA11" s="44">
        <v>58381</v>
      </c>
      <c r="AB11" s="44">
        <v>58316</v>
      </c>
      <c r="AC11" s="44">
        <v>60160</v>
      </c>
      <c r="AD11" s="44">
        <v>63394</v>
      </c>
      <c r="AE11" s="44">
        <v>66478</v>
      </c>
      <c r="AF11" s="44">
        <v>69904</v>
      </c>
      <c r="AG11" s="44">
        <v>72988</v>
      </c>
      <c r="AH11" s="44">
        <v>78128</v>
      </c>
      <c r="AI11" s="44">
        <v>80870</v>
      </c>
      <c r="AJ11" s="44">
        <v>83440</v>
      </c>
      <c r="AK11" s="44">
        <v>86695</v>
      </c>
      <c r="AL11" s="44">
        <v>90293</v>
      </c>
      <c r="AM11" s="44">
        <v>96302</v>
      </c>
      <c r="AN11" s="20">
        <v>144.92019999999999</v>
      </c>
      <c r="AO11" s="20">
        <v>147.85640000000001</v>
      </c>
      <c r="AP11" s="20">
        <v>152.29499999999999</v>
      </c>
      <c r="AQ11" s="20">
        <v>158.6532</v>
      </c>
      <c r="AR11" s="20">
        <v>164.6174</v>
      </c>
      <c r="AS11" s="20">
        <v>163.27420000000001</v>
      </c>
      <c r="AT11" s="20">
        <v>161.2799</v>
      </c>
      <c r="AU11" s="20">
        <v>171.10749999999999</v>
      </c>
      <c r="AV11" s="20">
        <v>174.49340000000001</v>
      </c>
      <c r="AW11" s="20">
        <v>178.4624</v>
      </c>
      <c r="AX11" s="20">
        <v>185.51179999999999</v>
      </c>
      <c r="AY11" s="20">
        <v>184.60749999999999</v>
      </c>
      <c r="AZ11" s="20">
        <v>182.9701</v>
      </c>
      <c r="BA11" s="20">
        <v>189.76560000000001</v>
      </c>
      <c r="BB11" s="20">
        <v>194.7979</v>
      </c>
      <c r="BC11" s="20">
        <v>202.91239999999999</v>
      </c>
      <c r="BD11" s="20">
        <v>211.07849999999999</v>
      </c>
      <c r="BE11" s="20">
        <v>221.52520000000001</v>
      </c>
      <c r="BF11" s="20">
        <v>222.16749999999999</v>
      </c>
      <c r="BG11" s="20">
        <v>221.85050000000001</v>
      </c>
      <c r="BH11" s="20">
        <v>223.1215</v>
      </c>
      <c r="BI11" s="20">
        <v>226.7081</v>
      </c>
      <c r="BJ11" s="20">
        <v>229.65620000000001</v>
      </c>
      <c r="BK11" s="20">
        <v>234.19309999999999</v>
      </c>
      <c r="BL11" s="20">
        <v>233.98320000000001</v>
      </c>
      <c r="BM11" s="20">
        <v>246.9117</v>
      </c>
      <c r="BN11" s="20">
        <v>254.47989999999999</v>
      </c>
      <c r="BO11" s="20">
        <v>261.69330000000002</v>
      </c>
      <c r="BP11" s="20">
        <v>270.0634</v>
      </c>
      <c r="BQ11" s="20">
        <v>275.89800000000002</v>
      </c>
      <c r="BR11" s="20">
        <v>282.9622</v>
      </c>
      <c r="BS11" s="20">
        <v>292.947</v>
      </c>
      <c r="BT11" s="20">
        <v>295.01179999999999</v>
      </c>
      <c r="BU11" s="20">
        <v>296.3861</v>
      </c>
      <c r="BV11" s="20">
        <v>297.52379999999999</v>
      </c>
      <c r="BW11" s="20">
        <v>304.35640000000001</v>
      </c>
      <c r="BX11" s="20">
        <v>311.79829999999998</v>
      </c>
      <c r="BY11" s="20">
        <v>322.38299999999998</v>
      </c>
      <c r="BZ11" s="20">
        <v>327.4871</v>
      </c>
      <c r="CA11" s="20">
        <v>324.92009999999999</v>
      </c>
      <c r="CB11" s="20">
        <v>306.50920000000002</v>
      </c>
      <c r="CC11" s="20">
        <v>310.75990000000002</v>
      </c>
      <c r="CD11" s="20">
        <v>314.08909999999997</v>
      </c>
      <c r="CE11" s="20">
        <v>312.96230000000003</v>
      </c>
      <c r="CF11" s="20">
        <v>314.20229999999998</v>
      </c>
      <c r="CG11" s="21">
        <v>317.95028121506834</v>
      </c>
    </row>
    <row r="12" spans="1:85" x14ac:dyDescent="0.25">
      <c r="A12" s="22" t="s">
        <v>5</v>
      </c>
      <c r="B12" s="44">
        <v>8931.8220000000001</v>
      </c>
      <c r="C12" s="44">
        <v>9525.9989999999998</v>
      </c>
      <c r="D12" s="44">
        <v>10605.74</v>
      </c>
      <c r="E12" s="44">
        <v>11059.358999999999</v>
      </c>
      <c r="F12" s="44">
        <v>11806.872000000001</v>
      </c>
      <c r="G12" s="44">
        <v>12477.717000000002</v>
      </c>
      <c r="H12" s="44">
        <v>13123.006000000001</v>
      </c>
      <c r="I12" s="44">
        <v>12560.773999999999</v>
      </c>
      <c r="J12" s="44">
        <v>11909.096000000001</v>
      </c>
      <c r="K12" s="44">
        <v>12298.825000000001</v>
      </c>
      <c r="L12" s="44">
        <v>12337.159</v>
      </c>
      <c r="M12" s="44">
        <v>13755.517000000002</v>
      </c>
      <c r="N12" s="44">
        <v>13761.906000000001</v>
      </c>
      <c r="O12" s="44">
        <v>12963.281000000001</v>
      </c>
      <c r="P12" s="44">
        <v>14017.466</v>
      </c>
      <c r="Q12" s="44">
        <v>14343.305</v>
      </c>
      <c r="R12" s="44">
        <v>15480.547000000002</v>
      </c>
      <c r="S12" s="44">
        <v>16419.73</v>
      </c>
      <c r="T12" s="44">
        <v>17051</v>
      </c>
      <c r="U12" s="44">
        <v>18501</v>
      </c>
      <c r="V12" s="44">
        <v>19121</v>
      </c>
      <c r="W12" s="44">
        <v>19255</v>
      </c>
      <c r="X12" s="44">
        <v>20941</v>
      </c>
      <c r="Y12" s="44">
        <v>22008</v>
      </c>
      <c r="Z12" s="44">
        <v>22673</v>
      </c>
      <c r="AA12" s="44">
        <v>23739</v>
      </c>
      <c r="AB12" s="44">
        <v>23867</v>
      </c>
      <c r="AC12" s="44">
        <v>25285</v>
      </c>
      <c r="AD12" s="44">
        <v>27598</v>
      </c>
      <c r="AE12" s="44">
        <v>29701</v>
      </c>
      <c r="AF12" s="44">
        <v>30627</v>
      </c>
      <c r="AG12" s="44">
        <v>31636</v>
      </c>
      <c r="AH12" s="44">
        <v>33235</v>
      </c>
      <c r="AI12" s="44">
        <v>35002</v>
      </c>
      <c r="AJ12" s="44">
        <v>35843</v>
      </c>
      <c r="AK12" s="44">
        <v>36600</v>
      </c>
      <c r="AL12" s="44">
        <v>37442</v>
      </c>
      <c r="AM12" s="44">
        <v>41048</v>
      </c>
      <c r="AN12" s="23">
        <v>985.09990000000005</v>
      </c>
      <c r="AO12" s="23">
        <v>1041.518</v>
      </c>
      <c r="AP12" s="23">
        <v>1097.0429999999999</v>
      </c>
      <c r="AQ12" s="23">
        <v>1146.827</v>
      </c>
      <c r="AR12" s="23">
        <v>1222.6389999999999</v>
      </c>
      <c r="AS12" s="23">
        <v>1279.998</v>
      </c>
      <c r="AT12" s="23">
        <v>1265.616</v>
      </c>
      <c r="AU12" s="23">
        <v>1321.1279999999999</v>
      </c>
      <c r="AV12" s="23">
        <v>1368.329</v>
      </c>
      <c r="AW12" s="23">
        <v>1421.6310000000001</v>
      </c>
      <c r="AX12" s="23">
        <v>1470.6679999999999</v>
      </c>
      <c r="AY12" s="23">
        <v>1494.74</v>
      </c>
      <c r="AZ12" s="23">
        <v>1509.374</v>
      </c>
      <c r="BA12" s="23">
        <v>1545.8630000000001</v>
      </c>
      <c r="BB12" s="23">
        <v>1564.9069999999999</v>
      </c>
      <c r="BC12" s="23">
        <v>1588.296</v>
      </c>
      <c r="BD12" s="23">
        <v>1613.8710000000001</v>
      </c>
      <c r="BE12" s="23">
        <v>1650.28</v>
      </c>
      <c r="BF12" s="23">
        <v>1689.6959999999999</v>
      </c>
      <c r="BG12" s="23">
        <v>1768.566</v>
      </c>
      <c r="BH12" s="23">
        <v>1842.6289999999999</v>
      </c>
      <c r="BI12" s="23">
        <v>1890.9090000000001</v>
      </c>
      <c r="BJ12" s="23">
        <v>1910.5630000000001</v>
      </c>
      <c r="BK12" s="23">
        <v>1938.799</v>
      </c>
      <c r="BL12" s="23">
        <v>1925.8620000000001</v>
      </c>
      <c r="BM12" s="23">
        <v>1969.143</v>
      </c>
      <c r="BN12" s="23">
        <v>2009.4570000000001</v>
      </c>
      <c r="BO12" s="23">
        <v>2030.9110000000001</v>
      </c>
      <c r="BP12" s="23">
        <v>2075.2620000000002</v>
      </c>
      <c r="BQ12" s="23">
        <v>2145.3710000000001</v>
      </c>
      <c r="BR12" s="23">
        <v>2215.9960000000001</v>
      </c>
      <c r="BS12" s="23">
        <v>2297.547</v>
      </c>
      <c r="BT12" s="23">
        <v>2339.7220000000002</v>
      </c>
      <c r="BU12" s="23">
        <v>2361.4540000000002</v>
      </c>
      <c r="BV12" s="23">
        <v>2382.6950000000002</v>
      </c>
      <c r="BW12" s="23">
        <v>2443.3270000000002</v>
      </c>
      <c r="BX12" s="23">
        <v>2487.9549999999999</v>
      </c>
      <c r="BY12" s="23">
        <v>2549.33</v>
      </c>
      <c r="BZ12" s="23">
        <v>2607.587</v>
      </c>
      <c r="CA12" s="23">
        <v>2605.4830000000002</v>
      </c>
      <c r="CB12" s="23">
        <v>2523.4870000000001</v>
      </c>
      <c r="CC12" s="23">
        <v>2567.011</v>
      </c>
      <c r="CD12" s="23">
        <v>2619.0419999999999</v>
      </c>
      <c r="CE12" s="23">
        <v>2619.4050000000002</v>
      </c>
      <c r="CF12" s="23">
        <v>2625.0050000000001</v>
      </c>
      <c r="CG12" s="24">
        <v>2635.7316366816503</v>
      </c>
    </row>
    <row r="13" spans="1:85" x14ac:dyDescent="0.25">
      <c r="A13" s="25" t="s">
        <v>6</v>
      </c>
      <c r="AN13" s="26">
        <v>3.0254289999999999</v>
      </c>
      <c r="AO13" s="26">
        <v>3.2510219999999999</v>
      </c>
      <c r="AP13" s="26">
        <v>3.6756329999999999</v>
      </c>
      <c r="AQ13" s="26">
        <v>3.9026890000000001</v>
      </c>
      <c r="AR13" s="26">
        <v>4.1683060000000003</v>
      </c>
      <c r="AS13" s="26">
        <v>4.4061620000000001</v>
      </c>
      <c r="AT13" s="26">
        <v>4.4346319999999997</v>
      </c>
      <c r="AU13" s="26">
        <v>4.6989080000000003</v>
      </c>
      <c r="AV13" s="26">
        <v>5.1134599999999999</v>
      </c>
      <c r="AW13" s="26">
        <v>5.4211210000000003</v>
      </c>
      <c r="AX13" s="26">
        <v>5.6846189999999996</v>
      </c>
      <c r="AY13" s="26">
        <v>6.0113659999999998</v>
      </c>
      <c r="AZ13" s="26">
        <v>6.2677519999999998</v>
      </c>
      <c r="BA13" s="26">
        <v>6.4027950000000002</v>
      </c>
      <c r="BB13" s="26">
        <v>6.2650600000000001</v>
      </c>
      <c r="BC13" s="26">
        <v>6.5237530000000001</v>
      </c>
      <c r="BD13" s="26">
        <v>6.738569</v>
      </c>
      <c r="BE13" s="26">
        <v>7.1611140000000004</v>
      </c>
      <c r="BF13" s="26">
        <v>7.7730980000000001</v>
      </c>
      <c r="BG13" s="26">
        <v>7.7661210000000001</v>
      </c>
      <c r="BH13" s="26">
        <v>7.7861929999999999</v>
      </c>
      <c r="BI13" s="26">
        <v>7.8772460000000004</v>
      </c>
      <c r="BJ13" s="26">
        <v>7.8596349999999999</v>
      </c>
      <c r="BK13" s="26">
        <v>7.5944599999999998</v>
      </c>
      <c r="BL13" s="26">
        <v>7.6942130000000004</v>
      </c>
      <c r="BM13" s="26">
        <v>7.9718869999999997</v>
      </c>
      <c r="BN13" s="26">
        <v>7.981179</v>
      </c>
      <c r="BO13" s="26">
        <v>8.3630849999999999</v>
      </c>
      <c r="BP13" s="26">
        <v>8.7739729999999998</v>
      </c>
      <c r="BQ13" s="26">
        <v>9.3282080000000001</v>
      </c>
      <c r="BR13" s="26">
        <v>9.7101220000000001</v>
      </c>
      <c r="BS13" s="26">
        <v>10.130050000000001</v>
      </c>
      <c r="BT13" s="26">
        <v>10.52731</v>
      </c>
      <c r="BU13" s="26">
        <v>10.54194</v>
      </c>
      <c r="BV13" s="26">
        <v>10.798579999999999</v>
      </c>
      <c r="BW13" s="26">
        <v>11.644729999999999</v>
      </c>
      <c r="BX13" s="26">
        <v>12.486649999999999</v>
      </c>
      <c r="BY13" s="26">
        <v>13.07464</v>
      </c>
      <c r="BZ13" s="26">
        <v>13.85716</v>
      </c>
      <c r="CA13" s="26">
        <v>14.021789999999999</v>
      </c>
      <c r="CB13" s="26">
        <v>13.101710000000001</v>
      </c>
      <c r="CC13" s="26">
        <v>12.5647</v>
      </c>
      <c r="CD13" s="26">
        <v>12.89832</v>
      </c>
      <c r="CE13" s="26">
        <v>13.087009999999999</v>
      </c>
      <c r="CF13" s="26">
        <v>13.51403</v>
      </c>
      <c r="CG13" s="27">
        <v>13.873557488022769</v>
      </c>
    </row>
    <row r="14" spans="1:85" x14ac:dyDescent="0.25">
      <c r="A14" s="28" t="s">
        <v>7</v>
      </c>
      <c r="B14" s="44">
        <v>220916</v>
      </c>
      <c r="C14" s="44">
        <v>234778</v>
      </c>
      <c r="D14" s="44">
        <v>256220</v>
      </c>
      <c r="E14" s="44">
        <v>275496</v>
      </c>
      <c r="F14" s="44">
        <v>299753</v>
      </c>
      <c r="G14" s="44">
        <v>317783</v>
      </c>
      <c r="H14" s="44">
        <v>342351</v>
      </c>
      <c r="I14" s="44">
        <v>374577</v>
      </c>
      <c r="J14" s="44">
        <v>377284</v>
      </c>
      <c r="K14" s="44">
        <v>401174</v>
      </c>
      <c r="L14" s="44">
        <v>406582</v>
      </c>
      <c r="M14" s="44">
        <v>414696</v>
      </c>
      <c r="N14" s="44">
        <v>425041</v>
      </c>
      <c r="O14" s="44">
        <v>302457</v>
      </c>
      <c r="P14" s="44">
        <v>143381</v>
      </c>
      <c r="Q14" s="44">
        <v>161011</v>
      </c>
      <c r="R14" s="44">
        <v>190695</v>
      </c>
      <c r="S14" s="44">
        <v>223178</v>
      </c>
      <c r="T14" s="44">
        <v>265354</v>
      </c>
      <c r="U14" s="44">
        <v>289679</v>
      </c>
      <c r="V14" s="44">
        <v>314794</v>
      </c>
      <c r="W14" s="44">
        <v>341150</v>
      </c>
      <c r="X14" s="44">
        <v>366584</v>
      </c>
      <c r="Y14" s="44">
        <v>406922</v>
      </c>
      <c r="Z14" s="44">
        <v>436086</v>
      </c>
      <c r="AA14" s="44">
        <v>461071</v>
      </c>
      <c r="AB14" s="44">
        <v>481599</v>
      </c>
      <c r="AC14" s="44">
        <v>516821</v>
      </c>
      <c r="AD14" s="44">
        <v>558482</v>
      </c>
      <c r="AE14" s="44">
        <v>581487</v>
      </c>
      <c r="AF14" s="44">
        <v>606292</v>
      </c>
      <c r="AG14" s="44">
        <v>623382</v>
      </c>
      <c r="AH14" s="44">
        <v>661273</v>
      </c>
      <c r="AI14" s="44">
        <v>694798</v>
      </c>
      <c r="AJ14" s="44">
        <v>715393</v>
      </c>
      <c r="AK14" s="44">
        <v>717610</v>
      </c>
      <c r="AL14" s="44">
        <v>755463</v>
      </c>
      <c r="AM14" s="44">
        <v>805410</v>
      </c>
      <c r="AN14" s="29">
        <v>872.55939999999998</v>
      </c>
      <c r="AO14" s="29">
        <v>918.89670000000001</v>
      </c>
      <c r="AP14" s="29">
        <v>935.60329999999999</v>
      </c>
      <c r="AQ14" s="29">
        <v>970.13170000000002</v>
      </c>
      <c r="AR14" s="29">
        <v>1039.2619999999999</v>
      </c>
      <c r="AS14" s="29">
        <v>1096.423</v>
      </c>
      <c r="AT14" s="29">
        <v>1073.5060000000001</v>
      </c>
      <c r="AU14" s="29">
        <v>1149.9970000000001</v>
      </c>
      <c r="AV14" s="29">
        <v>1179.443</v>
      </c>
      <c r="AW14" s="29">
        <v>1217.6590000000001</v>
      </c>
      <c r="AX14" s="29">
        <v>1290.221</v>
      </c>
      <c r="AY14" s="29">
        <v>1334.4749999999999</v>
      </c>
      <c r="AZ14" s="29">
        <v>1345.742</v>
      </c>
      <c r="BA14" s="29">
        <v>1351.307</v>
      </c>
      <c r="BB14" s="29">
        <v>1367.107</v>
      </c>
      <c r="BC14" s="29">
        <v>1411.2080000000001</v>
      </c>
      <c r="BD14" s="29">
        <v>1450.694</v>
      </c>
      <c r="BE14" s="29">
        <v>1492.183</v>
      </c>
      <c r="BF14" s="29">
        <v>1539.8140000000001</v>
      </c>
      <c r="BG14" s="29">
        <v>1604.4</v>
      </c>
      <c r="BH14" s="29">
        <v>1658.7619999999999</v>
      </c>
      <c r="BI14" s="29">
        <v>1691.702</v>
      </c>
      <c r="BJ14" s="29">
        <v>1717.7280000000001</v>
      </c>
      <c r="BK14" s="29">
        <v>1732.058</v>
      </c>
      <c r="BL14" s="29">
        <v>1717.287</v>
      </c>
      <c r="BM14" s="29">
        <v>1754.2270000000001</v>
      </c>
      <c r="BN14" s="29">
        <v>1804.8679999999999</v>
      </c>
      <c r="BO14" s="29">
        <v>1825.347</v>
      </c>
      <c r="BP14" s="29">
        <v>1859.4079999999999</v>
      </c>
      <c r="BQ14" s="29">
        <v>1886.336</v>
      </c>
      <c r="BR14" s="29">
        <v>1913.7080000000001</v>
      </c>
      <c r="BS14" s="29">
        <v>1983.6279999999999</v>
      </c>
      <c r="BT14" s="29">
        <v>2020.575</v>
      </c>
      <c r="BU14" s="29">
        <v>2029.6969999999999</v>
      </c>
      <c r="BV14" s="29">
        <v>2028.751</v>
      </c>
      <c r="BW14" s="29">
        <v>2063.8629999999998</v>
      </c>
      <c r="BX14" s="29">
        <v>2083.0830000000001</v>
      </c>
      <c r="BY14" s="29">
        <v>2128.8879999999999</v>
      </c>
      <c r="BZ14" s="29">
        <v>2164.7190000000001</v>
      </c>
      <c r="CA14" s="29">
        <v>2139.6889999999999</v>
      </c>
      <c r="CB14" s="29">
        <v>2022.126</v>
      </c>
      <c r="CC14" s="29">
        <v>2056.973</v>
      </c>
      <c r="CD14" s="29">
        <v>2066.2199999999998</v>
      </c>
      <c r="CE14" s="29">
        <v>2017.298</v>
      </c>
      <c r="CF14" s="29">
        <v>1979.895</v>
      </c>
      <c r="CG14" s="30">
        <v>1971.742178469525</v>
      </c>
    </row>
    <row r="15" spans="1:85" x14ac:dyDescent="0.25">
      <c r="A15" s="31" t="s">
        <v>9</v>
      </c>
      <c r="B15" s="44">
        <v>122140.39090836834</v>
      </c>
      <c r="C15" s="44">
        <v>121317.39651041939</v>
      </c>
      <c r="D15" s="44">
        <v>121826.41436663287</v>
      </c>
      <c r="E15" s="44">
        <v>133559.09003840378</v>
      </c>
      <c r="F15" s="44">
        <v>133792.01308908843</v>
      </c>
      <c r="G15" s="44">
        <v>142953.88105242155</v>
      </c>
      <c r="H15" s="44">
        <v>143981.43420714216</v>
      </c>
      <c r="I15" s="44">
        <v>154470.14795733133</v>
      </c>
      <c r="J15" s="44">
        <v>155423.66738916669</v>
      </c>
      <c r="K15" s="44">
        <v>153516.62852549597</v>
      </c>
      <c r="L15" s="44">
        <v>151609.58966182516</v>
      </c>
      <c r="M15" s="44">
        <v>137306.79818429449</v>
      </c>
      <c r="N15" s="44">
        <v>111561.7735247393</v>
      </c>
      <c r="O15" s="44">
        <v>87342.379956120669</v>
      </c>
      <c r="P15" s="44">
        <v>114422.33182024542</v>
      </c>
      <c r="Q15" s="44">
        <v>134446.23988878835</v>
      </c>
      <c r="R15" s="44">
        <v>142074.39534347141</v>
      </c>
      <c r="S15" s="44">
        <v>152563.10909366055</v>
      </c>
      <c r="T15" s="44">
        <v>164957</v>
      </c>
      <c r="U15" s="44">
        <v>177272</v>
      </c>
      <c r="V15" s="44">
        <v>190541</v>
      </c>
      <c r="W15" s="44">
        <v>204288</v>
      </c>
      <c r="X15" s="44">
        <v>214884</v>
      </c>
      <c r="Y15" s="44">
        <v>227389</v>
      </c>
      <c r="Z15" s="44">
        <v>237699</v>
      </c>
      <c r="AA15" s="44">
        <v>251732</v>
      </c>
      <c r="AB15" s="44">
        <v>265192</v>
      </c>
      <c r="AC15" s="44">
        <v>281707</v>
      </c>
      <c r="AD15" s="44">
        <v>296981</v>
      </c>
      <c r="AE15" s="44">
        <v>321992</v>
      </c>
      <c r="AF15" s="44">
        <v>347098</v>
      </c>
      <c r="AG15" s="44">
        <v>371822</v>
      </c>
      <c r="AH15" s="44">
        <v>386333</v>
      </c>
      <c r="AI15" s="44">
        <v>395020</v>
      </c>
      <c r="AJ15" s="44">
        <v>415639</v>
      </c>
      <c r="AK15" s="44">
        <v>445232</v>
      </c>
      <c r="AL15" s="44">
        <v>482462</v>
      </c>
      <c r="AM15" s="44">
        <v>510051</v>
      </c>
      <c r="AN15" s="32">
        <v>278.29219999999998</v>
      </c>
      <c r="AO15" s="32">
        <v>294.14030000000002</v>
      </c>
      <c r="AP15" s="32">
        <v>306.87889999999999</v>
      </c>
      <c r="AQ15" s="32">
        <v>314.57100000000003</v>
      </c>
      <c r="AR15" s="32">
        <v>332.76659999999998</v>
      </c>
      <c r="AS15" s="32">
        <v>346.9289</v>
      </c>
      <c r="AT15" s="32">
        <v>347.35559999999998</v>
      </c>
      <c r="AU15" s="32">
        <v>363.98590000000002</v>
      </c>
      <c r="AV15" s="32">
        <v>370.97899999999998</v>
      </c>
      <c r="AW15" s="32">
        <v>379.62560000000002</v>
      </c>
      <c r="AX15" s="32">
        <v>387.30130000000003</v>
      </c>
      <c r="AY15" s="32">
        <v>399.89249999999998</v>
      </c>
      <c r="AZ15" s="32">
        <v>396.75889999999998</v>
      </c>
      <c r="BA15" s="32">
        <v>391.83600000000001</v>
      </c>
      <c r="BB15" s="32">
        <v>399.947</v>
      </c>
      <c r="BC15" s="32">
        <v>412.19200000000001</v>
      </c>
      <c r="BD15" s="32">
        <v>422.8272</v>
      </c>
      <c r="BE15" s="32">
        <v>434.6114</v>
      </c>
      <c r="BF15" s="32">
        <v>443.00479999999999</v>
      </c>
      <c r="BG15" s="32">
        <v>458.24950000000001</v>
      </c>
      <c r="BH15" s="32">
        <v>478.50540000000001</v>
      </c>
      <c r="BI15" s="32">
        <v>498.52179999999998</v>
      </c>
      <c r="BJ15" s="32">
        <v>510.68099999999998</v>
      </c>
      <c r="BK15" s="32">
        <v>519.39359999999999</v>
      </c>
      <c r="BL15" s="32">
        <v>525.92550000000006</v>
      </c>
      <c r="BM15" s="32">
        <v>541.49869999999999</v>
      </c>
      <c r="BN15" s="32">
        <v>558.37170000000003</v>
      </c>
      <c r="BO15" s="32">
        <v>577.39269999999999</v>
      </c>
      <c r="BP15" s="32">
        <v>602.09619999999995</v>
      </c>
      <c r="BQ15" s="32">
        <v>625.7192</v>
      </c>
      <c r="BR15" s="32">
        <v>655.03020000000004</v>
      </c>
      <c r="BS15" s="32">
        <v>680.84519999999998</v>
      </c>
      <c r="BT15" s="32">
        <v>693.95730000000003</v>
      </c>
      <c r="BU15" s="32">
        <v>694.48689999999999</v>
      </c>
      <c r="BV15" s="32">
        <v>696.81769999999995</v>
      </c>
      <c r="BW15" s="32">
        <v>712.40210000000002</v>
      </c>
      <c r="BX15" s="32">
        <v>726.98109999999997</v>
      </c>
      <c r="BY15" s="32">
        <v>751.65629999999999</v>
      </c>
      <c r="BZ15" s="32">
        <v>781.1259</v>
      </c>
      <c r="CA15" s="32">
        <v>795.21789999999999</v>
      </c>
      <c r="CB15" s="32">
        <v>766.05269999999996</v>
      </c>
      <c r="CC15" s="32">
        <v>777.7559</v>
      </c>
      <c r="CD15" s="32">
        <v>785.10199999999998</v>
      </c>
      <c r="CE15" s="32">
        <v>775.31039999999996</v>
      </c>
      <c r="CF15" s="32">
        <v>768.93140000000005</v>
      </c>
      <c r="CG15" s="33">
        <v>774.06331389298748</v>
      </c>
    </row>
    <row r="16" spans="1:85" x14ac:dyDescent="0.25">
      <c r="A16" s="34" t="s">
        <v>10</v>
      </c>
      <c r="B16" s="44">
        <v>40901.245000000003</v>
      </c>
      <c r="C16" s="44">
        <v>40826.379999999997</v>
      </c>
      <c r="D16" s="44">
        <v>40077.730000000003</v>
      </c>
      <c r="E16" s="44">
        <v>41575.03</v>
      </c>
      <c r="F16" s="44">
        <v>44195.305</v>
      </c>
      <c r="G16" s="44">
        <v>46715.76</v>
      </c>
      <c r="H16" s="44">
        <v>45592.785000000003</v>
      </c>
      <c r="I16" s="44">
        <v>48687.205000000002</v>
      </c>
      <c r="J16" s="44">
        <v>42897.644999999997</v>
      </c>
      <c r="K16" s="44">
        <v>40626.74</v>
      </c>
      <c r="L16" s="44">
        <v>37133.040000000001</v>
      </c>
      <c r="M16" s="44">
        <v>36234.660000000003</v>
      </c>
      <c r="N16" s="44">
        <v>24306.17</v>
      </c>
      <c r="O16" s="44">
        <v>24880.134999999998</v>
      </c>
      <c r="P16" s="44">
        <v>41999.264999999999</v>
      </c>
      <c r="Q16" s="44">
        <v>48613</v>
      </c>
      <c r="R16" s="44">
        <v>53804</v>
      </c>
      <c r="S16" s="44">
        <v>58546</v>
      </c>
      <c r="T16" s="44">
        <v>60642</v>
      </c>
      <c r="U16" s="44">
        <v>61914</v>
      </c>
      <c r="V16" s="44">
        <v>63162</v>
      </c>
      <c r="W16" s="44">
        <v>68652</v>
      </c>
      <c r="X16" s="44">
        <v>73319</v>
      </c>
      <c r="Y16" s="44">
        <v>78759</v>
      </c>
      <c r="Z16" s="44">
        <v>81654</v>
      </c>
      <c r="AA16" s="44">
        <v>83950</v>
      </c>
      <c r="AB16" s="44">
        <v>83701</v>
      </c>
      <c r="AC16" s="44">
        <v>87793</v>
      </c>
      <c r="AD16" s="44">
        <v>95180</v>
      </c>
      <c r="AE16" s="44">
        <v>95455</v>
      </c>
      <c r="AF16" s="44">
        <v>101993</v>
      </c>
      <c r="AG16" s="44">
        <v>105686</v>
      </c>
      <c r="AH16" s="44">
        <v>114446</v>
      </c>
      <c r="AI16" s="44">
        <v>120435</v>
      </c>
      <c r="AJ16" s="44">
        <v>123754</v>
      </c>
      <c r="AK16" s="44">
        <v>130267</v>
      </c>
      <c r="AL16" s="44">
        <v>138627</v>
      </c>
      <c r="AM16" s="44">
        <v>147552</v>
      </c>
      <c r="AN16" s="35">
        <v>122.2483</v>
      </c>
      <c r="AO16" s="35">
        <v>124.6949</v>
      </c>
      <c r="AP16" s="35">
        <v>131.69980000000001</v>
      </c>
      <c r="AQ16" s="35">
        <v>138.6378</v>
      </c>
      <c r="AR16" s="35">
        <v>144.84710000000001</v>
      </c>
      <c r="AS16" s="35">
        <v>150.3783</v>
      </c>
      <c r="AT16" s="35">
        <v>157.93539999999999</v>
      </c>
      <c r="AU16" s="35">
        <v>167.0838</v>
      </c>
      <c r="AV16" s="35">
        <v>173.99959999999999</v>
      </c>
      <c r="AW16" s="35">
        <v>180.7055</v>
      </c>
      <c r="AX16" s="35">
        <v>188.58019999999999</v>
      </c>
      <c r="AY16" s="35">
        <v>197.07409999999999</v>
      </c>
      <c r="AZ16" s="35">
        <v>200.12379999999999</v>
      </c>
      <c r="BA16" s="35">
        <v>200.374</v>
      </c>
      <c r="BB16" s="35">
        <v>208.1223</v>
      </c>
      <c r="BC16" s="35">
        <v>220.38929999999999</v>
      </c>
      <c r="BD16" s="35">
        <v>232.18879999999999</v>
      </c>
      <c r="BE16" s="35">
        <v>241.56379999999999</v>
      </c>
      <c r="BF16" s="35">
        <v>245.86359999999999</v>
      </c>
      <c r="BG16" s="35">
        <v>245.4385</v>
      </c>
      <c r="BH16" s="35">
        <v>247.8869</v>
      </c>
      <c r="BI16" s="35">
        <v>252.66329999999999</v>
      </c>
      <c r="BJ16" s="35">
        <v>260.5095</v>
      </c>
      <c r="BK16" s="35">
        <v>269.68779999999998</v>
      </c>
      <c r="BL16" s="35">
        <v>277.20280000000002</v>
      </c>
      <c r="BM16" s="35">
        <v>291.20549999999997</v>
      </c>
      <c r="BN16" s="35">
        <v>303.3963</v>
      </c>
      <c r="BO16" s="35">
        <v>318.86900000000003</v>
      </c>
      <c r="BP16" s="35">
        <v>336.0643</v>
      </c>
      <c r="BQ16" s="35">
        <v>345.08</v>
      </c>
      <c r="BR16" s="35">
        <v>352.07060000000001</v>
      </c>
      <c r="BS16" s="35">
        <v>363.52550000000002</v>
      </c>
      <c r="BT16" s="35">
        <v>370.76</v>
      </c>
      <c r="BU16" s="35">
        <v>376.32900000000001</v>
      </c>
      <c r="BV16" s="35">
        <v>380.02030000000002</v>
      </c>
      <c r="BW16" s="35">
        <v>395.07310000000001</v>
      </c>
      <c r="BX16" s="35">
        <v>405.30130000000003</v>
      </c>
      <c r="BY16" s="35">
        <v>414.6182</v>
      </c>
      <c r="BZ16" s="35">
        <v>425.6182</v>
      </c>
      <c r="CA16" s="35">
        <v>425.90600000000001</v>
      </c>
      <c r="CB16" s="35">
        <v>418.9427</v>
      </c>
      <c r="CC16" s="35">
        <v>420.94580000000002</v>
      </c>
      <c r="CD16" s="35">
        <v>426.59140000000002</v>
      </c>
      <c r="CE16" s="35">
        <v>438.9468</v>
      </c>
      <c r="CF16" s="35">
        <v>441.78550000000001</v>
      </c>
      <c r="CG16" s="36">
        <v>446.28591179148998</v>
      </c>
    </row>
    <row r="17" spans="1:85" x14ac:dyDescent="0.25">
      <c r="A17" s="37" t="s">
        <v>11</v>
      </c>
      <c r="B17" s="44">
        <v>14912</v>
      </c>
      <c r="C17" s="44">
        <v>15784</v>
      </c>
      <c r="D17" s="44">
        <v>16173</v>
      </c>
      <c r="E17" s="44">
        <v>16846</v>
      </c>
      <c r="F17" s="44">
        <v>16907</v>
      </c>
      <c r="G17" s="44">
        <v>19307</v>
      </c>
      <c r="H17" s="44">
        <v>18901</v>
      </c>
      <c r="I17" s="44">
        <v>18875</v>
      </c>
      <c r="J17" s="44">
        <v>16183</v>
      </c>
      <c r="K17" s="44">
        <v>13796</v>
      </c>
      <c r="L17" s="44">
        <v>11588</v>
      </c>
      <c r="M17" s="44">
        <v>9683</v>
      </c>
      <c r="N17" s="44">
        <v>8129</v>
      </c>
      <c r="O17" s="44">
        <v>6865</v>
      </c>
      <c r="P17" s="44">
        <v>10284</v>
      </c>
      <c r="Q17" s="44">
        <v>13272</v>
      </c>
      <c r="R17" s="44">
        <v>13936</v>
      </c>
      <c r="S17" s="44">
        <v>14679</v>
      </c>
      <c r="T17" s="44">
        <v>14489</v>
      </c>
      <c r="U17" s="44">
        <v>15765</v>
      </c>
      <c r="V17" s="44">
        <v>15878</v>
      </c>
      <c r="W17" s="44">
        <v>18053</v>
      </c>
      <c r="X17" s="44">
        <v>18615</v>
      </c>
      <c r="Y17" s="44">
        <v>20022</v>
      </c>
      <c r="Z17" s="44">
        <v>21731</v>
      </c>
      <c r="AA17" s="44">
        <v>23147</v>
      </c>
      <c r="AB17" s="44">
        <v>24218</v>
      </c>
      <c r="AC17" s="44">
        <v>25107</v>
      </c>
      <c r="AD17" s="44">
        <v>26195</v>
      </c>
      <c r="AE17" s="44">
        <v>28492</v>
      </c>
      <c r="AF17" s="44">
        <v>29562</v>
      </c>
      <c r="AG17" s="44">
        <v>32567</v>
      </c>
      <c r="AH17" s="44">
        <v>35243</v>
      </c>
      <c r="AI17" s="44">
        <v>38553</v>
      </c>
      <c r="AJ17" s="44">
        <v>40907</v>
      </c>
      <c r="AK17" s="44">
        <v>43152</v>
      </c>
      <c r="AL17" s="44">
        <v>46027</v>
      </c>
      <c r="AM17" s="44">
        <v>50585</v>
      </c>
      <c r="AN17" s="38">
        <v>64.814239999999998</v>
      </c>
      <c r="AO17" s="38">
        <v>72.989000000000004</v>
      </c>
      <c r="AP17" s="38">
        <v>77.82938</v>
      </c>
      <c r="AQ17" s="38">
        <v>84.067939999999993</v>
      </c>
      <c r="AR17" s="38">
        <v>93.484120000000004</v>
      </c>
      <c r="AS17" s="38">
        <v>94.552509999999998</v>
      </c>
      <c r="AT17" s="38">
        <v>90.44171</v>
      </c>
      <c r="AU17" s="38">
        <v>96.682400000000001</v>
      </c>
      <c r="AV17" s="38">
        <v>102.09910000000001</v>
      </c>
      <c r="AW17" s="38">
        <v>104.9742</v>
      </c>
      <c r="AX17" s="38">
        <v>110.89360000000001</v>
      </c>
      <c r="AY17" s="38">
        <v>115.9829</v>
      </c>
      <c r="AZ17" s="38">
        <v>117.8596</v>
      </c>
      <c r="BA17" s="38">
        <v>120.3764</v>
      </c>
      <c r="BB17" s="38">
        <v>120.1681</v>
      </c>
      <c r="BC17" s="38">
        <v>117.9089</v>
      </c>
      <c r="BD17" s="38">
        <v>121.21899999999999</v>
      </c>
      <c r="BE17" s="38">
        <v>126.23869999999999</v>
      </c>
      <c r="BF17" s="38">
        <v>134.2944</v>
      </c>
      <c r="BG17" s="38">
        <v>144.352</v>
      </c>
      <c r="BH17" s="38">
        <v>153.6491</v>
      </c>
      <c r="BI17" s="38">
        <v>159.7191</v>
      </c>
      <c r="BJ17" s="38">
        <v>166.696</v>
      </c>
      <c r="BK17" s="38">
        <v>168.5121</v>
      </c>
      <c r="BL17" s="38">
        <v>165.06899999999999</v>
      </c>
      <c r="BM17" s="38">
        <v>166.66159999999999</v>
      </c>
      <c r="BN17" s="38">
        <v>173.79929999999999</v>
      </c>
      <c r="BO17" s="38">
        <v>180.2098</v>
      </c>
      <c r="BP17" s="38">
        <v>188.1516</v>
      </c>
      <c r="BQ17" s="38">
        <v>197.8194</v>
      </c>
      <c r="BR17" s="38">
        <v>205.87700000000001</v>
      </c>
      <c r="BS17" s="38">
        <v>213.9383</v>
      </c>
      <c r="BT17" s="38">
        <v>218.16309999999999</v>
      </c>
      <c r="BU17" s="38">
        <v>219.83070000000001</v>
      </c>
      <c r="BV17" s="38">
        <v>217.8278</v>
      </c>
      <c r="BW17" s="38">
        <v>221.22659999999999</v>
      </c>
      <c r="BX17" s="38">
        <v>222.94139999999999</v>
      </c>
      <c r="BY17" s="38">
        <v>226.17019999999999</v>
      </c>
      <c r="BZ17" s="38">
        <v>231.51990000000001</v>
      </c>
      <c r="CA17" s="38">
        <v>231.50020000000001</v>
      </c>
      <c r="CB17" s="38">
        <v>224.76730000000001</v>
      </c>
      <c r="CC17" s="38">
        <v>229.1198</v>
      </c>
      <c r="CD17" s="38">
        <v>226.25470000000001</v>
      </c>
      <c r="CE17" s="38">
        <v>218.94550000000001</v>
      </c>
      <c r="CF17" s="38">
        <v>215.95500000000001</v>
      </c>
      <c r="CG17" s="39">
        <v>217.73706831088597</v>
      </c>
    </row>
    <row r="18" spans="1:85" x14ac:dyDescent="0.25">
      <c r="A18" s="41" t="s">
        <v>12</v>
      </c>
      <c r="B18" s="44">
        <v>23422.342999999997</v>
      </c>
      <c r="C18" s="44">
        <v>24592.635999999995</v>
      </c>
      <c r="D18" s="44">
        <v>24642.084999999999</v>
      </c>
      <c r="E18" s="44">
        <v>24543.187000000002</v>
      </c>
      <c r="F18" s="44">
        <v>24625.602000000003</v>
      </c>
      <c r="G18" s="44">
        <v>25795.895</v>
      </c>
      <c r="H18" s="44">
        <v>26784.875</v>
      </c>
      <c r="I18" s="44">
        <v>26751.909000000003</v>
      </c>
      <c r="J18" s="44">
        <v>27032.12</v>
      </c>
      <c r="K18" s="44">
        <v>26850.807000000001</v>
      </c>
      <c r="L18" s="44">
        <v>26175.004000000004</v>
      </c>
      <c r="M18" s="44">
        <v>25944.242000000002</v>
      </c>
      <c r="N18" s="44">
        <v>26570.595999999998</v>
      </c>
      <c r="O18" s="44">
        <v>34202.224999999999</v>
      </c>
      <c r="P18" s="44">
        <v>36542.810999999994</v>
      </c>
      <c r="Q18" s="44">
        <v>40943.772000000004</v>
      </c>
      <c r="R18" s="44">
        <v>41767.921999999999</v>
      </c>
      <c r="S18" s="44">
        <v>40630.595000000001</v>
      </c>
      <c r="T18" s="44">
        <v>42545</v>
      </c>
      <c r="U18" s="44">
        <v>45990</v>
      </c>
      <c r="V18" s="44">
        <v>46369</v>
      </c>
      <c r="W18" s="44">
        <v>48001</v>
      </c>
      <c r="X18" s="44">
        <v>50705</v>
      </c>
      <c r="Y18" s="44">
        <v>54117</v>
      </c>
      <c r="Z18" s="44">
        <v>57710</v>
      </c>
      <c r="AA18" s="44">
        <v>60002</v>
      </c>
      <c r="AB18" s="44">
        <v>58732</v>
      </c>
      <c r="AC18" s="44">
        <v>62425</v>
      </c>
      <c r="AD18" s="44">
        <v>66793</v>
      </c>
      <c r="AE18" s="44">
        <v>72200</v>
      </c>
      <c r="AF18" s="44">
        <v>75661</v>
      </c>
      <c r="AG18" s="44">
        <v>79370</v>
      </c>
      <c r="AH18" s="44">
        <v>83541</v>
      </c>
      <c r="AI18" s="44">
        <v>86195</v>
      </c>
      <c r="AJ18" s="44">
        <v>88305</v>
      </c>
      <c r="AK18" s="44">
        <v>91008</v>
      </c>
      <c r="AL18" s="44">
        <v>94272</v>
      </c>
      <c r="AM18" s="44">
        <v>99584</v>
      </c>
      <c r="AN18" s="42">
        <v>887.94280000000003</v>
      </c>
      <c r="AO18" s="42">
        <v>911.63459999999998</v>
      </c>
      <c r="AP18" s="42">
        <v>930.6096</v>
      </c>
      <c r="AQ18" s="42">
        <v>964.28510000000006</v>
      </c>
      <c r="AR18" s="42">
        <v>1034.1469999999999</v>
      </c>
      <c r="AS18" s="42">
        <v>1017.76</v>
      </c>
      <c r="AT18" s="42">
        <v>1012.098</v>
      </c>
      <c r="AU18" s="42">
        <v>1040.1500000000001</v>
      </c>
      <c r="AV18" s="42">
        <v>1063.979</v>
      </c>
      <c r="AW18" s="42">
        <v>1099.5650000000001</v>
      </c>
      <c r="AX18" s="42">
        <v>1128.239</v>
      </c>
      <c r="AY18" s="42">
        <v>1104.5129999999999</v>
      </c>
      <c r="AZ18" s="42">
        <v>1089.894</v>
      </c>
      <c r="BA18" s="42">
        <v>1112.7059999999999</v>
      </c>
      <c r="BB18" s="42">
        <v>1153.0350000000001</v>
      </c>
      <c r="BC18" s="42">
        <v>1183.8309999999999</v>
      </c>
      <c r="BD18" s="42">
        <v>1226.442</v>
      </c>
      <c r="BE18" s="42">
        <v>1275.6510000000001</v>
      </c>
      <c r="BF18" s="42">
        <v>1333.848</v>
      </c>
      <c r="BG18" s="42">
        <v>1400.9670000000001</v>
      </c>
      <c r="BH18" s="42">
        <v>1432.93</v>
      </c>
      <c r="BI18" s="42">
        <v>1444.096</v>
      </c>
      <c r="BJ18" s="42">
        <v>1425.432</v>
      </c>
      <c r="BK18" s="42">
        <v>1443.8879999999999</v>
      </c>
      <c r="BL18" s="42">
        <v>1494.2860000000001</v>
      </c>
      <c r="BM18" s="42">
        <v>1568.3040000000001</v>
      </c>
      <c r="BN18" s="42">
        <v>1623.7180000000001</v>
      </c>
      <c r="BO18" s="42">
        <v>1680.4079999999999</v>
      </c>
      <c r="BP18" s="42">
        <v>1753.5129999999999</v>
      </c>
      <c r="BQ18" s="42">
        <v>1816.0609999999999</v>
      </c>
      <c r="BR18" s="42">
        <v>1869.423</v>
      </c>
      <c r="BS18" s="42">
        <v>1950.972</v>
      </c>
      <c r="BT18" s="42">
        <v>1993.5989999999999</v>
      </c>
      <c r="BU18" s="42">
        <v>2039.357</v>
      </c>
      <c r="BV18" s="42">
        <v>2119.8879999999999</v>
      </c>
      <c r="BW18" s="42">
        <v>2187.1559999999999</v>
      </c>
      <c r="BX18" s="42">
        <v>2257.9050000000002</v>
      </c>
      <c r="BY18" s="42">
        <v>2320.11</v>
      </c>
      <c r="BZ18" s="42">
        <v>2399.6260000000002</v>
      </c>
      <c r="CA18" s="42">
        <v>2381.1610000000001</v>
      </c>
      <c r="CB18" s="42">
        <v>2258.0459999999998</v>
      </c>
      <c r="CC18" s="42">
        <v>2295.5239999999999</v>
      </c>
      <c r="CD18" s="42">
        <v>2321.1729999999998</v>
      </c>
      <c r="CE18" s="42">
        <v>2327.6210000000001</v>
      </c>
      <c r="CF18" s="42">
        <v>2366.3119999999999</v>
      </c>
      <c r="CG18" s="43">
        <v>2437.6475514455997</v>
      </c>
    </row>
    <row r="20" spans="1:85" x14ac:dyDescent="0.25">
      <c r="A20" t="s">
        <v>15</v>
      </c>
      <c r="B20" s="49">
        <f>SUM(B9:B18)</f>
        <v>495317.27890836832</v>
      </c>
      <c r="C20" s="49">
        <f>SUM(C9:C18)</f>
        <v>511509.29251041939</v>
      </c>
      <c r="D20" s="49">
        <f t="shared" ref="D20:AM20" si="4">SUM(D9:D18)</f>
        <v>534423.1783666329</v>
      </c>
      <c r="E20" s="49">
        <f t="shared" si="4"/>
        <v>571040.28203840379</v>
      </c>
      <c r="F20" s="49">
        <f t="shared" si="4"/>
        <v>601358.27508908836</v>
      </c>
      <c r="G20" s="49">
        <f t="shared" si="4"/>
        <v>637437.54705242161</v>
      </c>
      <c r="H20" s="49">
        <f t="shared" si="4"/>
        <v>665602.80520714226</v>
      </c>
      <c r="I20" s="49">
        <f t="shared" si="4"/>
        <v>716897.54795733129</v>
      </c>
      <c r="J20" s="49">
        <f t="shared" si="4"/>
        <v>705656.00238916674</v>
      </c>
      <c r="K20" s="49">
        <f t="shared" si="4"/>
        <v>722759.75552549597</v>
      </c>
      <c r="L20" s="49">
        <f t="shared" si="4"/>
        <v>716484.11466182512</v>
      </c>
      <c r="M20" s="49">
        <f t="shared" si="4"/>
        <v>708804.01798429457</v>
      </c>
      <c r="N20" s="49">
        <f t="shared" si="4"/>
        <v>683199.55852473935</v>
      </c>
      <c r="O20" s="49">
        <f t="shared" si="4"/>
        <v>528262.08295612072</v>
      </c>
      <c r="P20" s="49">
        <f t="shared" si="4"/>
        <v>425205.55782024539</v>
      </c>
      <c r="Q20" s="49">
        <f t="shared" si="4"/>
        <v>482394.75788878836</v>
      </c>
      <c r="R20" s="49">
        <f t="shared" si="4"/>
        <v>532677.70434347144</v>
      </c>
      <c r="S20" s="49">
        <f t="shared" si="4"/>
        <v>587688.01409366052</v>
      </c>
      <c r="T20" s="49">
        <f t="shared" si="4"/>
        <v>654066</v>
      </c>
      <c r="U20" s="49">
        <f t="shared" si="4"/>
        <v>701359</v>
      </c>
      <c r="V20" s="49">
        <f t="shared" si="4"/>
        <v>742387</v>
      </c>
      <c r="W20" s="49">
        <f t="shared" si="4"/>
        <v>795234</v>
      </c>
      <c r="X20" s="49">
        <f t="shared" si="4"/>
        <v>848130</v>
      </c>
      <c r="Y20" s="49">
        <f t="shared" si="4"/>
        <v>918657</v>
      </c>
      <c r="Z20" s="49">
        <f t="shared" si="4"/>
        <v>971991</v>
      </c>
      <c r="AA20" s="49">
        <f t="shared" si="4"/>
        <v>1022005</v>
      </c>
      <c r="AB20" s="49">
        <f t="shared" si="4"/>
        <v>1057854</v>
      </c>
      <c r="AC20" s="49">
        <f t="shared" si="4"/>
        <v>1124192</v>
      </c>
      <c r="AD20" s="49">
        <f t="shared" si="4"/>
        <v>1203011</v>
      </c>
      <c r="AE20" s="49">
        <f t="shared" si="4"/>
        <v>1267887</v>
      </c>
      <c r="AF20" s="49">
        <f t="shared" si="4"/>
        <v>1334902</v>
      </c>
      <c r="AG20" s="49">
        <f t="shared" si="4"/>
        <v>1394767</v>
      </c>
      <c r="AH20" s="49">
        <f t="shared" si="4"/>
        <v>1473865</v>
      </c>
      <c r="AI20" s="49">
        <f t="shared" si="4"/>
        <v>1535831</v>
      </c>
      <c r="AJ20" s="49">
        <f t="shared" si="4"/>
        <v>1593216</v>
      </c>
      <c r="AK20" s="49">
        <f t="shared" si="4"/>
        <v>1640911</v>
      </c>
      <c r="AL20" s="49">
        <f t="shared" si="4"/>
        <v>1737606</v>
      </c>
      <c r="AM20" s="49">
        <f t="shared" si="4"/>
        <v>1850576</v>
      </c>
      <c r="AN20" s="42">
        <f>SUM(AN9:AN18)</f>
        <v>4038.1804490000004</v>
      </c>
      <c r="AO20" s="42">
        <f t="shared" ref="AO20:CG20" si="5">SUM(AO9:AO18)</f>
        <v>4242.4822819999999</v>
      </c>
      <c r="AP20" s="42">
        <f t="shared" si="5"/>
        <v>4392.213573</v>
      </c>
      <c r="AQ20" s="42">
        <f t="shared" si="5"/>
        <v>4578.6146189999999</v>
      </c>
      <c r="AR20" s="42">
        <f t="shared" si="5"/>
        <v>4887.4035960000001</v>
      </c>
      <c r="AS20" s="42">
        <f t="shared" si="5"/>
        <v>5037.8370320000004</v>
      </c>
      <c r="AT20" s="42">
        <f t="shared" si="5"/>
        <v>5004.298992</v>
      </c>
      <c r="AU20" s="42">
        <f t="shared" si="5"/>
        <v>5253.5080179999986</v>
      </c>
      <c r="AV20" s="42">
        <f t="shared" si="5"/>
        <v>5402.3941000000004</v>
      </c>
      <c r="AW20" s="42">
        <f t="shared" si="5"/>
        <v>5587.3998809999994</v>
      </c>
      <c r="AX20" s="42">
        <f t="shared" si="5"/>
        <v>5800.5667290000001</v>
      </c>
      <c r="AY20" s="42">
        <f t="shared" si="5"/>
        <v>5898.9032859999998</v>
      </c>
      <c r="AZ20" s="42">
        <f t="shared" si="5"/>
        <v>5936.9512219999997</v>
      </c>
      <c r="BA20" s="42">
        <f t="shared" si="5"/>
        <v>5984.1005150000001</v>
      </c>
      <c r="BB20" s="42">
        <f t="shared" si="5"/>
        <v>6101.1164399999998</v>
      </c>
      <c r="BC20" s="42">
        <f t="shared" si="5"/>
        <v>6282.2379730000002</v>
      </c>
      <c r="BD20" s="42">
        <f t="shared" si="5"/>
        <v>6468.5826589999997</v>
      </c>
      <c r="BE20" s="42">
        <f t="shared" si="5"/>
        <v>6659.0337739999995</v>
      </c>
      <c r="BF20" s="42">
        <f t="shared" si="5"/>
        <v>6870.1646079999991</v>
      </c>
      <c r="BG20" s="42">
        <f t="shared" si="5"/>
        <v>7165.380991</v>
      </c>
      <c r="BH20" s="42">
        <f t="shared" si="5"/>
        <v>7395.2361929999997</v>
      </c>
      <c r="BI20" s="42">
        <f t="shared" si="5"/>
        <v>7534.7362859999994</v>
      </c>
      <c r="BJ20" s="42">
        <f t="shared" si="5"/>
        <v>7578.468644999999</v>
      </c>
      <c r="BK20" s="42">
        <f t="shared" si="5"/>
        <v>7677.5270700000001</v>
      </c>
      <c r="BL20" s="42">
        <f t="shared" si="5"/>
        <v>7734.532333000001</v>
      </c>
      <c r="BM20" s="42">
        <f t="shared" si="5"/>
        <v>7991.6332370000009</v>
      </c>
      <c r="BN20" s="42">
        <f t="shared" si="5"/>
        <v>8219.7522690000005</v>
      </c>
      <c r="BO20" s="42">
        <f t="shared" si="5"/>
        <v>8390.8354049999998</v>
      </c>
      <c r="BP20" s="42">
        <f t="shared" si="5"/>
        <v>8663.7377529999994</v>
      </c>
      <c r="BQ20" s="42">
        <f t="shared" si="5"/>
        <v>8929.4731379999994</v>
      </c>
      <c r="BR20" s="42">
        <f t="shared" si="5"/>
        <v>9209.5893020000021</v>
      </c>
      <c r="BS20" s="42">
        <f t="shared" si="5"/>
        <v>9581.1646899999996</v>
      </c>
      <c r="BT20" s="42">
        <f t="shared" si="5"/>
        <v>9756.8480900000013</v>
      </c>
      <c r="BU20" s="42">
        <f t="shared" si="5"/>
        <v>9888.0193600000002</v>
      </c>
      <c r="BV20" s="42">
        <f t="shared" si="5"/>
        <v>10025.26453</v>
      </c>
      <c r="BW20" s="42">
        <f t="shared" si="5"/>
        <v>10290.458259999999</v>
      </c>
      <c r="BX20" s="42">
        <f t="shared" si="5"/>
        <v>10516.37118</v>
      </c>
      <c r="BY20" s="42">
        <f t="shared" si="5"/>
        <v>10788.10785</v>
      </c>
      <c r="BZ20" s="42">
        <f t="shared" si="5"/>
        <v>11061.134129999999</v>
      </c>
      <c r="CA20" s="42">
        <f t="shared" si="5"/>
        <v>11050.366690000001</v>
      </c>
      <c r="CB20" s="42">
        <f t="shared" si="5"/>
        <v>10605.734770000001</v>
      </c>
      <c r="CC20" s="42">
        <f t="shared" si="5"/>
        <v>10808.3814</v>
      </c>
      <c r="CD20" s="42">
        <f t="shared" si="5"/>
        <v>10959.16934</v>
      </c>
      <c r="CE20" s="42">
        <f t="shared" si="5"/>
        <v>10938.877660000002</v>
      </c>
      <c r="CF20" s="42">
        <f t="shared" si="5"/>
        <v>10976.793210000002</v>
      </c>
      <c r="CG20" s="42">
        <f t="shared" si="5"/>
        <v>11107.088838844958</v>
      </c>
    </row>
    <row r="21" spans="1:85" x14ac:dyDescent="0.25">
      <c r="A21" t="s">
        <v>13</v>
      </c>
      <c r="C21" s="49">
        <f>C20-B20</f>
        <v>16192.013602051069</v>
      </c>
      <c r="D21" s="49">
        <f t="shared" ref="D21:AM21" si="6">D20-C20</f>
        <v>22913.885856213514</v>
      </c>
      <c r="E21" s="49">
        <f t="shared" si="6"/>
        <v>36617.103671770892</v>
      </c>
      <c r="F21" s="49">
        <f t="shared" si="6"/>
        <v>30317.99305068457</v>
      </c>
      <c r="G21" s="49">
        <f t="shared" si="6"/>
        <v>36079.271963333245</v>
      </c>
      <c r="H21" s="49">
        <f t="shared" si="6"/>
        <v>28165.25815472065</v>
      </c>
      <c r="I21" s="49">
        <f t="shared" si="6"/>
        <v>51294.742750189034</v>
      </c>
      <c r="J21" s="49">
        <f t="shared" si="6"/>
        <v>-11241.545568164554</v>
      </c>
      <c r="K21" s="49">
        <f t="shared" si="6"/>
        <v>17103.753136329236</v>
      </c>
      <c r="L21" s="49">
        <f t="shared" si="6"/>
        <v>-6275.6408636708511</v>
      </c>
      <c r="M21" s="49">
        <f t="shared" si="6"/>
        <v>-7680.0966775305569</v>
      </c>
      <c r="N21" s="49">
        <f t="shared" si="6"/>
        <v>-25604.459459555219</v>
      </c>
      <c r="O21" s="49">
        <f t="shared" si="6"/>
        <v>-154937.47556861863</v>
      </c>
      <c r="P21" s="49">
        <f t="shared" si="6"/>
        <v>-103056.52513587533</v>
      </c>
      <c r="Q21" s="49">
        <f t="shared" si="6"/>
        <v>57189.200068542967</v>
      </c>
      <c r="R21" s="49">
        <f t="shared" si="6"/>
        <v>50282.946454683086</v>
      </c>
      <c r="S21" s="49">
        <f t="shared" si="6"/>
        <v>55010.309750189073</v>
      </c>
      <c r="T21" s="49">
        <f t="shared" si="6"/>
        <v>66377.985906339483</v>
      </c>
      <c r="U21" s="49">
        <f t="shared" si="6"/>
        <v>47293</v>
      </c>
      <c r="V21" s="49">
        <f t="shared" si="6"/>
        <v>41028</v>
      </c>
      <c r="W21" s="49">
        <f t="shared" si="6"/>
        <v>52847</v>
      </c>
      <c r="X21" s="49">
        <f t="shared" si="6"/>
        <v>52896</v>
      </c>
      <c r="Y21" s="49">
        <f t="shared" si="6"/>
        <v>70527</v>
      </c>
      <c r="Z21" s="49">
        <f t="shared" si="6"/>
        <v>53334</v>
      </c>
      <c r="AA21" s="49">
        <f t="shared" si="6"/>
        <v>50014</v>
      </c>
      <c r="AB21" s="49">
        <f t="shared" si="6"/>
        <v>35849</v>
      </c>
      <c r="AC21" s="49">
        <f t="shared" si="6"/>
        <v>66338</v>
      </c>
      <c r="AD21" s="49">
        <f t="shared" si="6"/>
        <v>78819</v>
      </c>
      <c r="AE21" s="49">
        <f t="shared" si="6"/>
        <v>64876</v>
      </c>
      <c r="AF21" s="49">
        <f t="shared" si="6"/>
        <v>67015</v>
      </c>
      <c r="AG21" s="49">
        <f t="shared" si="6"/>
        <v>59865</v>
      </c>
      <c r="AH21" s="49">
        <f t="shared" si="6"/>
        <v>79098</v>
      </c>
      <c r="AI21" s="49">
        <f t="shared" si="6"/>
        <v>61966</v>
      </c>
      <c r="AJ21" s="49">
        <f t="shared" si="6"/>
        <v>57385</v>
      </c>
      <c r="AK21" s="49">
        <f t="shared" si="6"/>
        <v>47695</v>
      </c>
      <c r="AL21" s="49">
        <f t="shared" si="6"/>
        <v>96695</v>
      </c>
      <c r="AM21" s="49">
        <f t="shared" si="6"/>
        <v>112970</v>
      </c>
      <c r="AO21" s="42">
        <f>AO20-AN20</f>
        <v>204.30183299999953</v>
      </c>
      <c r="AP21" s="42">
        <f t="shared" ref="AP21:CG21" si="7">AP20-AO20</f>
        <v>149.73129100000006</v>
      </c>
      <c r="AQ21" s="42">
        <f t="shared" si="7"/>
        <v>186.40104599999995</v>
      </c>
      <c r="AR21" s="42">
        <f t="shared" si="7"/>
        <v>308.78897700000016</v>
      </c>
      <c r="AS21" s="42">
        <f t="shared" si="7"/>
        <v>150.43343600000026</v>
      </c>
      <c r="AT21" s="42">
        <f t="shared" si="7"/>
        <v>-33.538040000000365</v>
      </c>
      <c r="AU21" s="42">
        <f t="shared" si="7"/>
        <v>249.20902599999863</v>
      </c>
      <c r="AV21" s="42">
        <f t="shared" si="7"/>
        <v>148.88608200000181</v>
      </c>
      <c r="AW21" s="42">
        <f t="shared" si="7"/>
        <v>185.00578099999893</v>
      </c>
      <c r="AX21" s="42">
        <f t="shared" si="7"/>
        <v>213.16684800000075</v>
      </c>
      <c r="AY21" s="42">
        <f t="shared" si="7"/>
        <v>98.33655699999963</v>
      </c>
      <c r="AZ21" s="42">
        <f t="shared" si="7"/>
        <v>38.047935999999936</v>
      </c>
      <c r="BA21" s="42">
        <f t="shared" si="7"/>
        <v>47.149293000000398</v>
      </c>
      <c r="BB21" s="42">
        <f t="shared" si="7"/>
        <v>117.0159249999997</v>
      </c>
      <c r="BC21" s="42">
        <f t="shared" si="7"/>
        <v>181.12153300000045</v>
      </c>
      <c r="BD21" s="42">
        <f t="shared" si="7"/>
        <v>186.34468599999946</v>
      </c>
      <c r="BE21" s="42">
        <f t="shared" si="7"/>
        <v>190.45111499999985</v>
      </c>
      <c r="BF21" s="42">
        <f t="shared" si="7"/>
        <v>211.1308339999996</v>
      </c>
      <c r="BG21" s="42">
        <f t="shared" si="7"/>
        <v>295.21638300000086</v>
      </c>
      <c r="BH21" s="42">
        <f t="shared" si="7"/>
        <v>229.85520199999974</v>
      </c>
      <c r="BI21" s="42">
        <f t="shared" si="7"/>
        <v>139.50009299999965</v>
      </c>
      <c r="BJ21" s="42">
        <f t="shared" si="7"/>
        <v>43.732358999999633</v>
      </c>
      <c r="BK21" s="42">
        <f t="shared" si="7"/>
        <v>99.05842500000108</v>
      </c>
      <c r="BL21" s="42">
        <f t="shared" si="7"/>
        <v>57.005263000000923</v>
      </c>
      <c r="BM21" s="42">
        <f t="shared" si="7"/>
        <v>257.1009039999999</v>
      </c>
      <c r="BN21" s="42">
        <f t="shared" si="7"/>
        <v>228.11903199999961</v>
      </c>
      <c r="BO21" s="42">
        <f t="shared" si="7"/>
        <v>171.08313599999929</v>
      </c>
      <c r="BP21" s="42">
        <f t="shared" si="7"/>
        <v>272.90234799999962</v>
      </c>
      <c r="BQ21" s="42">
        <f t="shared" si="7"/>
        <v>265.73538499999995</v>
      </c>
      <c r="BR21" s="42">
        <f t="shared" si="7"/>
        <v>280.11616400000275</v>
      </c>
      <c r="BS21" s="42">
        <f t="shared" si="7"/>
        <v>371.57538799999747</v>
      </c>
      <c r="BT21" s="42">
        <f t="shared" si="7"/>
        <v>175.68340000000171</v>
      </c>
      <c r="BU21" s="42">
        <f t="shared" si="7"/>
        <v>131.17126999999891</v>
      </c>
      <c r="BV21" s="42">
        <f t="shared" si="7"/>
        <v>137.24517000000014</v>
      </c>
      <c r="BW21" s="42">
        <f t="shared" si="7"/>
        <v>265.19372999999905</v>
      </c>
      <c r="BX21" s="42">
        <f t="shared" si="7"/>
        <v>225.91292000000067</v>
      </c>
      <c r="BY21" s="42">
        <f t="shared" si="7"/>
        <v>271.73667000000023</v>
      </c>
      <c r="BZ21" s="42">
        <f t="shared" si="7"/>
        <v>273.02627999999822</v>
      </c>
      <c r="CA21" s="42">
        <f t="shared" si="7"/>
        <v>-10.767439999997805</v>
      </c>
      <c r="CB21" s="42">
        <f t="shared" si="7"/>
        <v>-444.63191999999981</v>
      </c>
      <c r="CC21" s="42">
        <f t="shared" si="7"/>
        <v>202.64662999999928</v>
      </c>
      <c r="CD21" s="42">
        <f t="shared" si="7"/>
        <v>150.78794000000016</v>
      </c>
      <c r="CE21" s="42">
        <f t="shared" si="7"/>
        <v>-20.291679999998451</v>
      </c>
      <c r="CF21" s="42">
        <f t="shared" si="7"/>
        <v>37.915549999999712</v>
      </c>
      <c r="CG21" s="42">
        <f t="shared" si="7"/>
        <v>130.29562884495681</v>
      </c>
    </row>
    <row r="22" spans="1:85" x14ac:dyDescent="0.25">
      <c r="A22" t="s">
        <v>14</v>
      </c>
      <c r="C22" s="40">
        <f>C21/B20</f>
        <v>3.2690185243964658E-2</v>
      </c>
      <c r="D22" s="40">
        <f t="shared" ref="D22:AM22" si="8">D21/C20</f>
        <v>4.4796616975920842E-2</v>
      </c>
      <c r="E22" s="40">
        <f t="shared" si="8"/>
        <v>6.8517057556680833E-2</v>
      </c>
      <c r="F22" s="40">
        <f t="shared" si="8"/>
        <v>5.3092564577862156E-2</v>
      </c>
      <c r="G22" s="40">
        <f t="shared" si="8"/>
        <v>5.9996300804189107E-2</v>
      </c>
      <c r="H22" s="40">
        <f t="shared" si="8"/>
        <v>4.4185125719311283E-2</v>
      </c>
      <c r="I22" s="40">
        <f t="shared" si="8"/>
        <v>7.7065094000355952E-2</v>
      </c>
      <c r="J22" s="40">
        <f t="shared" si="8"/>
        <v>-1.5680825803066682E-2</v>
      </c>
      <c r="K22" s="40">
        <f t="shared" si="8"/>
        <v>2.4238089208368382E-2</v>
      </c>
      <c r="L22" s="40">
        <f t="shared" si="8"/>
        <v>-8.6828864165355048E-3</v>
      </c>
      <c r="M22" s="40">
        <f t="shared" si="8"/>
        <v>-1.0719144389063674E-2</v>
      </c>
      <c r="N22" s="40">
        <f t="shared" si="8"/>
        <v>-3.6123468278819147E-2</v>
      </c>
      <c r="O22" s="40">
        <f t="shared" si="8"/>
        <v>-0.22678216581869787</v>
      </c>
      <c r="P22" s="40">
        <f t="shared" si="8"/>
        <v>-0.19508597807962599</v>
      </c>
      <c r="Q22" s="40">
        <f t="shared" si="8"/>
        <v>0.13449777176412064</v>
      </c>
      <c r="R22" s="40">
        <f t="shared" si="8"/>
        <v>0.10423609633476853</v>
      </c>
      <c r="S22" s="40">
        <f t="shared" si="8"/>
        <v>0.10327128261917705</v>
      </c>
      <c r="T22" s="40">
        <f t="shared" si="8"/>
        <v>0.11294765983735164</v>
      </c>
      <c r="U22" s="40">
        <f t="shared" si="8"/>
        <v>7.2306158705696372E-2</v>
      </c>
      <c r="V22" s="40">
        <f t="shared" si="8"/>
        <v>5.8497859156295136E-2</v>
      </c>
      <c r="W22" s="40">
        <f t="shared" si="8"/>
        <v>7.1185244353686145E-2</v>
      </c>
      <c r="X22" s="40">
        <f t="shared" si="8"/>
        <v>6.6516270682591541E-2</v>
      </c>
      <c r="Y22" s="40">
        <f t="shared" si="8"/>
        <v>8.3155884121537973E-2</v>
      </c>
      <c r="Z22" s="40">
        <f t="shared" si="8"/>
        <v>5.8056488983374642E-2</v>
      </c>
      <c r="AA22" s="40">
        <f t="shared" si="8"/>
        <v>5.1455208947407946E-2</v>
      </c>
      <c r="AB22" s="40">
        <f t="shared" si="8"/>
        <v>3.5077127802701551E-2</v>
      </c>
      <c r="AC22" s="40">
        <f t="shared" si="8"/>
        <v>6.2709976991153785E-2</v>
      </c>
      <c r="AD22" s="40">
        <f t="shared" si="8"/>
        <v>7.0111689106487143E-2</v>
      </c>
      <c r="AE22" s="40">
        <f t="shared" si="8"/>
        <v>5.3928018945795173E-2</v>
      </c>
      <c r="AF22" s="40">
        <f t="shared" si="8"/>
        <v>5.2855656694957828E-2</v>
      </c>
      <c r="AG22" s="40">
        <f t="shared" si="8"/>
        <v>4.4845988694301155E-2</v>
      </c>
      <c r="AH22" s="40">
        <f t="shared" si="8"/>
        <v>5.6710547353070441E-2</v>
      </c>
      <c r="AI22" s="40">
        <f t="shared" si="8"/>
        <v>4.2043199343223432E-2</v>
      </c>
      <c r="AJ22" s="40">
        <f t="shared" si="8"/>
        <v>3.7364137069768745E-2</v>
      </c>
      <c r="AK22" s="40">
        <f t="shared" si="8"/>
        <v>2.9936304932915561E-2</v>
      </c>
      <c r="AL22" s="40">
        <f t="shared" si="8"/>
        <v>5.8927632272560794E-2</v>
      </c>
      <c r="AM22" s="40">
        <f t="shared" si="8"/>
        <v>6.5014738669180464E-2</v>
      </c>
      <c r="AO22">
        <f>AO21/AN20</f>
        <v>5.0592546712614601E-2</v>
      </c>
      <c r="AP22" s="40">
        <f t="shared" ref="AP22:CG22" si="9">AP21/AO20</f>
        <v>3.5293321467783106E-2</v>
      </c>
      <c r="AQ22" s="40">
        <f t="shared" si="9"/>
        <v>4.2438975906329397E-2</v>
      </c>
      <c r="AR22" s="40">
        <f t="shared" si="9"/>
        <v>6.7441574077584568E-2</v>
      </c>
      <c r="AS22" s="40">
        <f t="shared" si="9"/>
        <v>3.077982676182494E-2</v>
      </c>
      <c r="AT22" s="40">
        <f t="shared" si="9"/>
        <v>-6.6572300348282411E-3</v>
      </c>
      <c r="AU22" s="40">
        <f t="shared" si="9"/>
        <v>4.9798988109701389E-2</v>
      </c>
      <c r="AV22" s="40">
        <f t="shared" si="9"/>
        <v>2.8340316887282963E-2</v>
      </c>
      <c r="AW22" s="40">
        <f t="shared" si="9"/>
        <v>3.4245147165401897E-2</v>
      </c>
      <c r="AX22" s="40">
        <f t="shared" si="9"/>
        <v>3.8151349919463687E-2</v>
      </c>
      <c r="AY22" s="40">
        <f t="shared" si="9"/>
        <v>1.6952922290914246E-2</v>
      </c>
      <c r="AZ22" s="40">
        <f t="shared" si="9"/>
        <v>6.4500016622242237E-3</v>
      </c>
      <c r="BA22" s="40">
        <f t="shared" si="9"/>
        <v>7.941667572622749E-3</v>
      </c>
      <c r="BB22" s="40">
        <f t="shared" si="9"/>
        <v>1.9554471838613443E-2</v>
      </c>
      <c r="BC22" s="40">
        <f t="shared" si="9"/>
        <v>2.9686621257141662E-2</v>
      </c>
      <c r="BD22" s="40">
        <f t="shared" si="9"/>
        <v>2.9662150144721913E-2</v>
      </c>
      <c r="BE22" s="40">
        <f t="shared" si="9"/>
        <v>2.9442479912507192E-2</v>
      </c>
      <c r="BF22" s="40">
        <f t="shared" si="9"/>
        <v>3.1705926289840078E-2</v>
      </c>
      <c r="BG22" s="40">
        <f t="shared" si="9"/>
        <v>4.2970787432987358E-2</v>
      </c>
      <c r="BH22" s="40">
        <f t="shared" si="9"/>
        <v>3.2078573670919507E-2</v>
      </c>
      <c r="BI22" s="40">
        <f t="shared" si="9"/>
        <v>1.8863507447137957E-2</v>
      </c>
      <c r="BJ22" s="40">
        <f t="shared" si="9"/>
        <v>5.8040994853737655E-3</v>
      </c>
      <c r="BK22" s="40">
        <f t="shared" si="9"/>
        <v>1.3071034484698471E-2</v>
      </c>
      <c r="BL22" s="40">
        <f t="shared" si="9"/>
        <v>7.4249510917062675E-3</v>
      </c>
      <c r="BM22" s="40">
        <f t="shared" si="9"/>
        <v>3.3240652819183175E-2</v>
      </c>
      <c r="BN22" s="40">
        <f t="shared" si="9"/>
        <v>2.8544732376336351E-2</v>
      </c>
      <c r="BO22" s="40">
        <f t="shared" si="9"/>
        <v>2.0813660850245178E-2</v>
      </c>
      <c r="BP22" s="40">
        <f t="shared" si="9"/>
        <v>3.2523859047143305E-2</v>
      </c>
      <c r="BQ22" s="40">
        <f t="shared" si="9"/>
        <v>3.0672140890689304E-2</v>
      </c>
      <c r="BR22" s="40">
        <f t="shared" si="9"/>
        <v>3.1369842281953768E-2</v>
      </c>
      <c r="BS22" s="40">
        <f t="shared" si="9"/>
        <v>4.0346575272287577E-2</v>
      </c>
      <c r="BT22" s="40">
        <f t="shared" si="9"/>
        <v>1.8336330256734343E-2</v>
      </c>
      <c r="BU22" s="40">
        <f t="shared" si="9"/>
        <v>1.3444020936888328E-2</v>
      </c>
      <c r="BV22" s="40">
        <f t="shared" si="9"/>
        <v>1.3879945518229663E-2</v>
      </c>
      <c r="BW22" s="40">
        <f t="shared" si="9"/>
        <v>2.6452541896168701E-2</v>
      </c>
      <c r="BX22" s="40">
        <f t="shared" si="9"/>
        <v>2.1953630663674707E-2</v>
      </c>
      <c r="BY22" s="40">
        <f t="shared" si="9"/>
        <v>2.5839395105869613E-2</v>
      </c>
      <c r="BZ22" s="40">
        <f t="shared" si="9"/>
        <v>2.530807846901514E-2</v>
      </c>
      <c r="CA22" s="40">
        <f t="shared" si="9"/>
        <v>-9.7344809975627759E-4</v>
      </c>
      <c r="CB22" s="40">
        <f t="shared" si="9"/>
        <v>-4.0236847561119241E-2</v>
      </c>
      <c r="CC22" s="40">
        <f t="shared" si="9"/>
        <v>1.9107269264663995E-2</v>
      </c>
      <c r="CD22" s="40">
        <f t="shared" si="9"/>
        <v>1.3951019530084326E-2</v>
      </c>
      <c r="CE22" s="40">
        <f t="shared" si="9"/>
        <v>-1.8515709877696305E-3</v>
      </c>
      <c r="CF22" s="40">
        <f t="shared" si="9"/>
        <v>3.4661279866621806E-3</v>
      </c>
      <c r="CG22" s="40">
        <f t="shared" si="9"/>
        <v>1.1870099613997993E-2</v>
      </c>
    </row>
    <row r="26" spans="1:85" x14ac:dyDescent="0.25">
      <c r="A26" t="s">
        <v>16</v>
      </c>
      <c r="C26" s="40">
        <f t="shared" ref="C26:AN26" si="10">C5-C22</f>
        <v>-0.10405582401048438</v>
      </c>
      <c r="D26" s="40">
        <f t="shared" si="10"/>
        <v>6.1465242606621548E-2</v>
      </c>
      <c r="E26" s="40">
        <f t="shared" si="10"/>
        <v>1.2100438155154672E-2</v>
      </c>
      <c r="F26" s="40">
        <f t="shared" si="10"/>
        <v>8.7568939039182198E-4</v>
      </c>
      <c r="G26" s="40">
        <f t="shared" si="10"/>
        <v>3.413020521990727E-2</v>
      </c>
      <c r="H26" s="40">
        <f t="shared" si="10"/>
        <v>-1.8032338382766404E-2</v>
      </c>
      <c r="I26" s="40">
        <f t="shared" si="10"/>
        <v>-1.7373611773662354E-2</v>
      </c>
      <c r="J26" s="40">
        <f t="shared" si="10"/>
        <v>0.15302259795496537</v>
      </c>
      <c r="K26" s="40">
        <f t="shared" si="10"/>
        <v>0.11543915063581657</v>
      </c>
      <c r="L26" s="40">
        <f t="shared" si="10"/>
        <v>0.18592898016653531</v>
      </c>
      <c r="M26" s="40">
        <f t="shared" si="10"/>
        <v>5.5928601046052615E-2</v>
      </c>
      <c r="N26" s="40">
        <f t="shared" si="10"/>
        <v>7.3821880977231719E-2</v>
      </c>
      <c r="O26" s="40">
        <f t="shared" si="10"/>
        <v>0.19580702241525622</v>
      </c>
      <c r="P26" s="40">
        <f t="shared" si="10"/>
        <v>0.18482552030535615</v>
      </c>
      <c r="Q26" s="40">
        <f t="shared" si="10"/>
        <v>-9.0239398558379286E-2</v>
      </c>
      <c r="R26" s="40">
        <f t="shared" si="10"/>
        <v>-8.5908490378296509E-2</v>
      </c>
      <c r="S26" s="40">
        <f t="shared" si="10"/>
        <v>-8.1524001029375653E-2</v>
      </c>
      <c r="T26" s="40">
        <f t="shared" si="10"/>
        <v>-3.9188462140336278E-2</v>
      </c>
      <c r="U26" s="40">
        <f t="shared" si="10"/>
        <v>-1.557384595365064E-2</v>
      </c>
      <c r="V26" s="40">
        <f t="shared" si="10"/>
        <v>1.4269832581385485E-2</v>
      </c>
      <c r="W26" s="40">
        <f t="shared" si="10"/>
        <v>-2.4455949610300086E-2</v>
      </c>
      <c r="X26" s="40">
        <f t="shared" si="10"/>
        <v>-7.3428865132718568E-2</v>
      </c>
      <c r="Y26" s="40">
        <f t="shared" si="10"/>
        <v>1.0232271040850935E-2</v>
      </c>
      <c r="Z26" s="40">
        <f t="shared" si="10"/>
        <v>2.2842677638976898E-2</v>
      </c>
      <c r="AA26" s="40">
        <f t="shared" si="10"/>
        <v>-2.2498629759597821E-2</v>
      </c>
      <c r="AB26" s="40">
        <f t="shared" si="10"/>
        <v>-1.7188027927016791E-2</v>
      </c>
      <c r="AC26" s="40">
        <f t="shared" si="10"/>
        <v>-2.217206622689908E-2</v>
      </c>
      <c r="AD26" s="40">
        <f t="shared" si="10"/>
        <v>-3.9040246715701526E-2</v>
      </c>
      <c r="AE26" s="40">
        <f t="shared" si="10"/>
        <v>-2.4418386721627047E-2</v>
      </c>
      <c r="AF26" s="40">
        <f t="shared" si="10"/>
        <v>1.7205947941793531E-2</v>
      </c>
      <c r="AG26" s="40">
        <f t="shared" si="10"/>
        <v>5.7473230640591455E-3</v>
      </c>
      <c r="AH26" s="40">
        <f t="shared" si="10"/>
        <v>8.4479850802821679E-3</v>
      </c>
      <c r="AI26" s="40">
        <f t="shared" si="10"/>
        <v>2.4446567168866999E-2</v>
      </c>
      <c r="AJ26" s="40">
        <f t="shared" si="10"/>
        <v>2.7473186850441721E-2</v>
      </c>
      <c r="AK26" s="40">
        <f t="shared" si="10"/>
        <v>5.1063741670379775E-4</v>
      </c>
      <c r="AL26" s="40">
        <f t="shared" si="10"/>
        <v>-6.6572797425040395E-3</v>
      </c>
      <c r="AM26" s="40">
        <f t="shared" si="10"/>
        <v>-1.2300103909824375E-2</v>
      </c>
      <c r="AN26" s="40">
        <f t="shared" si="10"/>
        <v>0</v>
      </c>
      <c r="AO26">
        <f>AO5-AO22</f>
        <v>-4.8576631593251179E-2</v>
      </c>
      <c r="AP26" s="40">
        <f t="shared" ref="AP26:CG26" si="11">AP5-AP22</f>
        <v>-2.341182543598469E-3</v>
      </c>
      <c r="AQ26" s="40">
        <f t="shared" si="11"/>
        <v>1.0189365901116902E-2</v>
      </c>
      <c r="AR26" s="40">
        <f t="shared" si="11"/>
        <v>-1.0997657672232299E-2</v>
      </c>
      <c r="AS26" s="40">
        <f t="shared" si="11"/>
        <v>-3.5960409715679008E-2</v>
      </c>
      <c r="AT26" s="40">
        <f t="shared" si="11"/>
        <v>4.6928119473558958E-3</v>
      </c>
      <c r="AU26" s="40">
        <f t="shared" si="11"/>
        <v>4.0503081357028473E-3</v>
      </c>
      <c r="AV26" s="40">
        <f t="shared" si="11"/>
        <v>1.7753350519419727E-2</v>
      </c>
      <c r="AW26" s="40">
        <f t="shared" si="11"/>
        <v>2.1372167976925864E-2</v>
      </c>
      <c r="AX26" s="40">
        <f t="shared" si="11"/>
        <v>-6.3987331208933337E-3</v>
      </c>
      <c r="AY26" s="40">
        <f t="shared" si="11"/>
        <v>-1.9396397593255781E-2</v>
      </c>
      <c r="AZ26" s="40">
        <f t="shared" si="11"/>
        <v>1.9486374376471115E-2</v>
      </c>
      <c r="BA26" s="40">
        <f t="shared" si="11"/>
        <v>-2.7041959214733957E-2</v>
      </c>
      <c r="BB26" s="40">
        <f t="shared" si="11"/>
        <v>2.6769068900529675E-2</v>
      </c>
      <c r="BC26" s="40">
        <f t="shared" si="11"/>
        <v>4.289877332471928E-2</v>
      </c>
      <c r="BD26" s="40">
        <f t="shared" si="11"/>
        <v>1.272631931306812E-2</v>
      </c>
      <c r="BE26" s="40">
        <f t="shared" si="11"/>
        <v>5.6782764940349444E-3</v>
      </c>
      <c r="BF26" s="40">
        <f t="shared" si="11"/>
        <v>2.910192277681127E-3</v>
      </c>
      <c r="BG26" s="40">
        <f t="shared" si="11"/>
        <v>-9.3011163434982697E-4</v>
      </c>
      <c r="BH26" s="40">
        <f t="shared" si="11"/>
        <v>4.7259575698616468E-3</v>
      </c>
      <c r="BI26" s="40">
        <f t="shared" si="11"/>
        <v>3.2523879705771697E-4</v>
      </c>
      <c r="BJ26" s="40">
        <f t="shared" si="11"/>
        <v>-6.5411179108344469E-3</v>
      </c>
      <c r="BK26" s="40">
        <f t="shared" si="11"/>
        <v>2.2488395134004281E-2</v>
      </c>
      <c r="BL26" s="40">
        <f t="shared" si="11"/>
        <v>2.0028483825091765E-2</v>
      </c>
      <c r="BM26" s="40">
        <f t="shared" si="11"/>
        <v>7.1332574843563576E-3</v>
      </c>
      <c r="BN26" s="40">
        <f t="shared" si="11"/>
        <v>-1.3474460476671814E-3</v>
      </c>
      <c r="BO26" s="40">
        <f t="shared" si="11"/>
        <v>1.7142859179632541E-2</v>
      </c>
      <c r="BP26" s="40">
        <f t="shared" si="11"/>
        <v>1.2348785588781358E-2</v>
      </c>
      <c r="BQ26" s="40">
        <f t="shared" si="11"/>
        <v>1.3823051634843309E-2</v>
      </c>
      <c r="BR26" s="40">
        <f t="shared" si="11"/>
        <v>1.5481162845628435E-2</v>
      </c>
      <c r="BS26" s="40">
        <f t="shared" si="11"/>
        <v>5.7867688461746281E-4</v>
      </c>
      <c r="BT26" s="40">
        <f t="shared" si="11"/>
        <v>-8.5829125795604724E-3</v>
      </c>
      <c r="BU26" s="40">
        <f t="shared" si="11"/>
        <v>4.4235414734189286E-3</v>
      </c>
      <c r="BV26" s="40">
        <f t="shared" si="11"/>
        <v>1.418617991558308E-2</v>
      </c>
      <c r="BW26" s="40">
        <f t="shared" si="11"/>
        <v>1.1404154233014174E-2</v>
      </c>
      <c r="BX26" s="40">
        <f t="shared" si="11"/>
        <v>1.1494657716185262E-2</v>
      </c>
      <c r="BY26" s="40">
        <f t="shared" si="11"/>
        <v>8.2877029857865783E-4</v>
      </c>
      <c r="BZ26" s="40">
        <f t="shared" si="11"/>
        <v>-7.5235186693736189E-3</v>
      </c>
      <c r="CA26" s="40">
        <f t="shared" si="11"/>
        <v>-1.9377306923399245E-3</v>
      </c>
      <c r="CB26" s="40">
        <f t="shared" si="11"/>
        <v>1.2476301655412188E-2</v>
      </c>
      <c r="CC26" s="40">
        <f t="shared" si="11"/>
        <v>6.2140149010372972E-3</v>
      </c>
      <c r="CD26" s="40">
        <f t="shared" si="11"/>
        <v>2.066513174633175E-3</v>
      </c>
      <c r="CE26" s="40">
        <f t="shared" si="11"/>
        <v>2.5059698492662839E-2</v>
      </c>
      <c r="CF26" s="40">
        <f t="shared" si="11"/>
        <v>1.8727610138939581E-2</v>
      </c>
      <c r="CG26" s="40">
        <f t="shared" si="11"/>
        <v>1.1329900386002238E-2</v>
      </c>
    </row>
    <row r="28" spans="1:85" x14ac:dyDescent="0.25">
      <c r="A28" t="s">
        <v>17</v>
      </c>
      <c r="C28" s="40" t="s">
        <v>31</v>
      </c>
      <c r="D28" s="40" t="s">
        <v>31</v>
      </c>
      <c r="E28" s="40" t="s">
        <v>31</v>
      </c>
      <c r="F28" s="40" t="s">
        <v>31</v>
      </c>
      <c r="G28" s="40" t="s">
        <v>31</v>
      </c>
      <c r="H28" s="40" t="s">
        <v>31</v>
      </c>
      <c r="I28" s="40" t="s">
        <v>31</v>
      </c>
      <c r="J28" s="40" t="s">
        <v>31</v>
      </c>
      <c r="K28" s="40" t="s">
        <v>31</v>
      </c>
      <c r="L28" s="40" t="s">
        <v>31</v>
      </c>
      <c r="M28" s="40" t="s">
        <v>31</v>
      </c>
      <c r="N28" s="40" t="s">
        <v>31</v>
      </c>
      <c r="O28" s="40" t="s">
        <v>32</v>
      </c>
      <c r="P28" s="40" t="s">
        <v>32</v>
      </c>
      <c r="Q28" s="40" t="s">
        <v>32</v>
      </c>
      <c r="R28" s="40" t="s">
        <v>32</v>
      </c>
      <c r="S28" s="40" t="s">
        <v>32</v>
      </c>
      <c r="T28" s="40" t="s">
        <v>32</v>
      </c>
      <c r="U28" s="40" t="s">
        <v>32</v>
      </c>
      <c r="V28" s="40" t="s">
        <v>32</v>
      </c>
      <c r="W28" s="40" t="s">
        <v>33</v>
      </c>
      <c r="X28" s="40" t="s">
        <v>33</v>
      </c>
      <c r="Y28" s="40" t="s">
        <v>33</v>
      </c>
      <c r="Z28" s="40" t="s">
        <v>33</v>
      </c>
      <c r="AA28" s="40" t="s">
        <v>33</v>
      </c>
      <c r="AB28" s="40" t="s">
        <v>33</v>
      </c>
      <c r="AC28" s="40" t="s">
        <v>33</v>
      </c>
      <c r="AD28" s="40" t="s">
        <v>33</v>
      </c>
      <c r="AE28" s="40" t="s">
        <v>34</v>
      </c>
      <c r="AF28" s="40" t="s">
        <v>34</v>
      </c>
      <c r="AG28" s="40" t="s">
        <v>34</v>
      </c>
      <c r="AH28" s="40" t="s">
        <v>35</v>
      </c>
      <c r="AI28" s="40" t="s">
        <v>35</v>
      </c>
      <c r="AJ28" s="40" t="s">
        <v>35</v>
      </c>
      <c r="AK28" s="40" t="s">
        <v>35</v>
      </c>
      <c r="AL28" s="40" t="s">
        <v>35</v>
      </c>
      <c r="AM28" s="40" t="s">
        <v>18</v>
      </c>
      <c r="AO28" t="s">
        <v>18</v>
      </c>
      <c r="AP28" s="40" t="s">
        <v>18</v>
      </c>
      <c r="AQ28" s="40" t="s">
        <v>18</v>
      </c>
      <c r="AR28" s="40" t="s">
        <v>18</v>
      </c>
      <c r="AS28" s="40" t="s">
        <v>18</v>
      </c>
      <c r="AT28" t="s">
        <v>19</v>
      </c>
      <c r="AU28" s="40" t="s">
        <v>19</v>
      </c>
      <c r="AV28" t="s">
        <v>20</v>
      </c>
      <c r="AW28" s="40" t="s">
        <v>20</v>
      </c>
      <c r="AX28" s="40" t="s">
        <v>20</v>
      </c>
      <c r="AY28" s="40" t="s">
        <v>20</v>
      </c>
      <c r="AZ28" t="s">
        <v>21</v>
      </c>
      <c r="BA28" s="40" t="s">
        <v>21</v>
      </c>
      <c r="BB28" s="40" t="s">
        <v>21</v>
      </c>
      <c r="BC28" s="40" t="s">
        <v>21</v>
      </c>
      <c r="BD28" s="40" t="s">
        <v>21</v>
      </c>
      <c r="BE28" s="40" t="s">
        <v>21</v>
      </c>
      <c r="BF28" s="40" t="s">
        <v>21</v>
      </c>
      <c r="BG28" s="40" t="s">
        <v>21</v>
      </c>
      <c r="BH28" t="s">
        <v>22</v>
      </c>
      <c r="BI28" s="40" t="s">
        <v>22</v>
      </c>
      <c r="BJ28" s="40" t="s">
        <v>22</v>
      </c>
      <c r="BK28" s="40" t="s">
        <v>22</v>
      </c>
      <c r="BL28" t="s">
        <v>23</v>
      </c>
      <c r="BM28" s="40" t="s">
        <v>23</v>
      </c>
      <c r="BN28" s="40" t="s">
        <v>23</v>
      </c>
      <c r="BO28" s="40" t="s">
        <v>23</v>
      </c>
      <c r="BP28" s="40" t="s">
        <v>23</v>
      </c>
      <c r="BQ28" s="40" t="s">
        <v>23</v>
      </c>
      <c r="BR28" s="40" t="s">
        <v>23</v>
      </c>
      <c r="BS28" s="40" t="s">
        <v>23</v>
      </c>
      <c r="BT28" t="s">
        <v>24</v>
      </c>
      <c r="BU28" s="40" t="s">
        <v>24</v>
      </c>
      <c r="BV28" s="40" t="s">
        <v>24</v>
      </c>
      <c r="BW28" s="40" t="s">
        <v>24</v>
      </c>
      <c r="BX28" s="40" t="s">
        <v>24</v>
      </c>
      <c r="BY28" s="40" t="s">
        <v>24</v>
      </c>
      <c r="BZ28" s="40" t="s">
        <v>24</v>
      </c>
      <c r="CA28" s="40" t="s">
        <v>24</v>
      </c>
      <c r="CB28" t="s">
        <v>25</v>
      </c>
      <c r="CC28" s="40" t="s">
        <v>25</v>
      </c>
      <c r="CD28" s="40" t="s">
        <v>25</v>
      </c>
      <c r="CE28" s="40" t="s">
        <v>25</v>
      </c>
      <c r="CF28" s="40" t="s">
        <v>25</v>
      </c>
      <c r="CG28" s="40" t="s">
        <v>25</v>
      </c>
    </row>
    <row r="29" spans="1:85" x14ac:dyDescent="0.25">
      <c r="A29" t="s">
        <v>26</v>
      </c>
      <c r="C29" s="40">
        <f>AVERAGE(C26:N26)</f>
        <v>4.6104250998813649E-2</v>
      </c>
      <c r="O29" s="40">
        <f>AVERAGE(O26:V26)</f>
        <v>1.0308522155244932E-2</v>
      </c>
      <c r="W29" s="40">
        <f>AVERAGE(W26:AD26)</f>
        <v>-2.0713604586550756E-2</v>
      </c>
      <c r="AE29" s="40">
        <f>AVERAGE(AE26:AG26)</f>
        <v>-4.8837190525812327E-4</v>
      </c>
      <c r="AH29" s="40">
        <f>AVERAGE(AH26:AL26)</f>
        <v>1.084421935475813E-2</v>
      </c>
      <c r="AO29">
        <f>(AM26+AO26+AP26+AQ26+AR26+AS26)/6</f>
        <v>-1.6664436588911407E-2</v>
      </c>
      <c r="AT29">
        <f>AVERAGE(AT26:AU26)</f>
        <v>4.371560041529372E-3</v>
      </c>
      <c r="AV29">
        <f>AVERAGE(AV26:AY26)</f>
        <v>3.3325969455491183E-3</v>
      </c>
      <c r="AZ29">
        <f>AVERAGE(AZ26:BG26)</f>
        <v>1.0312116729677558E-2</v>
      </c>
      <c r="BH29">
        <f>AVERAGE(BH26:BK26)</f>
        <v>5.2496183975222991E-3</v>
      </c>
      <c r="BL29">
        <f>AVERAGE(BL26:BS26)</f>
        <v>1.0648603924410506E-2</v>
      </c>
      <c r="BT29">
        <f>AVERAGE(BT26:CA26)</f>
        <v>3.0366427119382605E-3</v>
      </c>
      <c r="CB29">
        <f>AVERAGE(CB26:CG26)</f>
        <v>1.2645673124781218E-2</v>
      </c>
    </row>
    <row r="32" spans="1:85" x14ac:dyDescent="0.25">
      <c r="A32" t="s">
        <v>31</v>
      </c>
      <c r="B32" s="1">
        <v>4.6104250998813649E-2</v>
      </c>
      <c r="W32" s="40" t="s">
        <v>43</v>
      </c>
      <c r="AM32" s="1"/>
    </row>
    <row r="33" spans="1:39" x14ac:dyDescent="0.25">
      <c r="A33" t="s">
        <v>25</v>
      </c>
      <c r="B33" s="1">
        <v>1.2645673124781218E-2</v>
      </c>
      <c r="AM33" s="1"/>
    </row>
    <row r="34" spans="1:39" x14ac:dyDescent="0.25">
      <c r="A34" t="s">
        <v>35</v>
      </c>
      <c r="B34" s="1">
        <v>1.084421935475813E-2</v>
      </c>
      <c r="W34" s="40" t="s">
        <v>37</v>
      </c>
      <c r="X34" s="40">
        <f>O26+P26+Q26+R26+S26+T26+U26+AE26+AF26+AG26+AH26+AI26+AJ26+AK26+AV26+AW26+AX26+AY26+BL26+BM26+BN26+BO26+BP26+BQ26+BR26+BS26+CB26+CC26+CD26+CE26+CF26+CG26</f>
        <v>0.30200486338726212</v>
      </c>
      <c r="AM34" s="1"/>
    </row>
    <row r="35" spans="1:39" x14ac:dyDescent="0.25">
      <c r="A35" t="s">
        <v>23</v>
      </c>
      <c r="B35" s="1">
        <v>1.0648603924410506E-2</v>
      </c>
      <c r="W35" s="40" t="s">
        <v>38</v>
      </c>
      <c r="X35" s="40">
        <v>34</v>
      </c>
      <c r="AM35" s="1"/>
    </row>
    <row r="36" spans="1:39" x14ac:dyDescent="0.25">
      <c r="A36" t="s">
        <v>21</v>
      </c>
      <c r="B36" s="1">
        <v>1.0312116729677558E-2</v>
      </c>
      <c r="W36" s="40" t="s">
        <v>39</v>
      </c>
      <c r="X36" s="1">
        <f>X34/X35</f>
        <v>8.882495981978298E-3</v>
      </c>
      <c r="AM36" s="1"/>
    </row>
    <row r="37" spans="1:39" x14ac:dyDescent="0.25">
      <c r="A37" t="s">
        <v>32</v>
      </c>
      <c r="B37" s="1">
        <v>1.0308522155244932E-2</v>
      </c>
      <c r="AM37" s="1"/>
    </row>
    <row r="38" spans="1:39" x14ac:dyDescent="0.25">
      <c r="A38" t="s">
        <v>22</v>
      </c>
      <c r="B38" s="1">
        <v>5.2496183975222991E-3</v>
      </c>
      <c r="AM38" s="1"/>
    </row>
    <row r="39" spans="1:39" x14ac:dyDescent="0.25">
      <c r="A39" t="s">
        <v>19</v>
      </c>
      <c r="B39" s="1">
        <v>4.371560041529372E-3</v>
      </c>
      <c r="W39" s="40" t="s">
        <v>40</v>
      </c>
      <c r="X39" s="40">
        <f>W26+X26+Y26+Z26+AA26+AB26+AC26+AD26+AM26+AO26+AP26+AQ26+AR26+AS26+AT26+AU26+AZ26+BA26+BB26+BC26+BD26+BE26+BF26+BG26+BH26+BI26+BJ26+BK26+BT26+BU26+BV26+BW26+BX26+BY26+BZ26+CA26</f>
        <v>-0.12916378701980008</v>
      </c>
      <c r="AM39" s="1"/>
    </row>
    <row r="40" spans="1:39" x14ac:dyDescent="0.25">
      <c r="A40" t="s">
        <v>20</v>
      </c>
      <c r="B40" s="1">
        <v>3.3325969455491183E-3</v>
      </c>
      <c r="W40" s="40" t="s">
        <v>41</v>
      </c>
      <c r="X40" s="40">
        <v>36</v>
      </c>
    </row>
    <row r="41" spans="1:39" x14ac:dyDescent="0.25">
      <c r="A41" t="s">
        <v>24</v>
      </c>
      <c r="B41" s="1">
        <v>3.0366427119382605E-3</v>
      </c>
      <c r="W41" s="40" t="s">
        <v>42</v>
      </c>
      <c r="X41" s="1">
        <f>X39/X40</f>
        <v>-3.5878829727722245E-3</v>
      </c>
    </row>
    <row r="42" spans="1:39" x14ac:dyDescent="0.25">
      <c r="A42" t="s">
        <v>34</v>
      </c>
      <c r="B42" s="1">
        <v>-4.8837190525812327E-4</v>
      </c>
    </row>
    <row r="43" spans="1:39" x14ac:dyDescent="0.25">
      <c r="A43" t="s">
        <v>18</v>
      </c>
      <c r="B43" s="1">
        <v>-1.6664436588911407E-2</v>
      </c>
    </row>
    <row r="44" spans="1:39" x14ac:dyDescent="0.25">
      <c r="A44" t="s">
        <v>33</v>
      </c>
      <c r="B44" s="1">
        <v>-2.0713604586550756E-2</v>
      </c>
    </row>
    <row r="54" spans="1:1" x14ac:dyDescent="0.25">
      <c r="A54" t="s">
        <v>28</v>
      </c>
    </row>
    <row r="55" spans="1:1" x14ac:dyDescent="0.25">
      <c r="A55" t="s">
        <v>0</v>
      </c>
    </row>
    <row r="57" spans="1:1" x14ac:dyDescent="0.25">
      <c r="A57" t="s">
        <v>36</v>
      </c>
    </row>
    <row r="58" spans="1:1" x14ac:dyDescent="0.25">
      <c r="A58" t="s">
        <v>27</v>
      </c>
    </row>
    <row r="65" spans="1:160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</row>
    <row r="66" spans="1:160" x14ac:dyDescent="0.2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</row>
    <row r="67" spans="1:160" x14ac:dyDescent="0.25">
      <c r="A67" s="5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</row>
    <row r="68" spans="1:160" x14ac:dyDescent="0.25">
      <c r="A68" s="5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</row>
    <row r="69" spans="1:160" x14ac:dyDescent="0.25">
      <c r="A69" s="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</row>
    <row r="70" spans="1:160" x14ac:dyDescent="0.25">
      <c r="A70" s="5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</row>
    <row r="71" spans="1:160" x14ac:dyDescent="0.25">
      <c r="A71" s="5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</row>
    <row r="72" spans="1:160" x14ac:dyDescent="0.25">
      <c r="A72" s="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</row>
    <row r="73" spans="1:160" x14ac:dyDescent="0.25">
      <c r="A73" s="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</row>
    <row r="74" spans="1:160" x14ac:dyDescent="0.25">
      <c r="A74" s="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</row>
    <row r="75" spans="1:160" x14ac:dyDescent="0.25">
      <c r="A75" s="5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</row>
    <row r="76" spans="1:160" x14ac:dyDescent="0.25">
      <c r="A76" s="5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</row>
    <row r="77" spans="1:160" x14ac:dyDescent="0.25">
      <c r="A77" s="5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</row>
    <row r="78" spans="1:160" x14ac:dyDescent="0.25">
      <c r="A78" s="5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</row>
    <row r="79" spans="1:160" x14ac:dyDescent="0.25">
      <c r="A79" s="6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</row>
    <row r="80" spans="1:160" x14ac:dyDescent="0.25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</row>
    <row r="81" spans="1:160" x14ac:dyDescent="0.25">
      <c r="A81" s="5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</row>
    <row r="82" spans="1:160" x14ac:dyDescent="0.25">
      <c r="A82" s="5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</row>
    <row r="83" spans="1:160" x14ac:dyDescent="0.25">
      <c r="A83" s="5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</row>
    <row r="84" spans="1:160" x14ac:dyDescent="0.25">
      <c r="A84" s="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</row>
    <row r="85" spans="1:160" x14ac:dyDescent="0.25">
      <c r="A85" s="6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</row>
    <row r="86" spans="1:160" x14ac:dyDescent="0.25">
      <c r="A86" s="4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</row>
    <row r="87" spans="1:160" x14ac:dyDescent="0.25">
      <c r="A87" s="2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</row>
    <row r="88" spans="1:160" x14ac:dyDescent="0.25">
      <c r="A88" s="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</row>
    <row r="89" spans="1:160" x14ac:dyDescent="0.25">
      <c r="A89" s="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</row>
    <row r="90" spans="1:160" x14ac:dyDescent="0.25">
      <c r="A90" s="2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</row>
    <row r="91" spans="1:160" x14ac:dyDescent="0.25">
      <c r="A91" s="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</row>
    <row r="92" spans="1:160" x14ac:dyDescent="0.25">
      <c r="A92" s="4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</row>
    <row r="93" spans="1:160" x14ac:dyDescent="0.25">
      <c r="A93" s="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</row>
    <row r="94" spans="1:160" x14ac:dyDescent="0.25">
      <c r="A94" s="2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</row>
    <row r="95" spans="1:160" x14ac:dyDescent="0.25">
      <c r="A95" s="2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</row>
    <row r="96" spans="1:160" x14ac:dyDescent="0.25">
      <c r="A96" s="2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</row>
    <row r="97" spans="1:199" x14ac:dyDescent="0.25">
      <c r="A97" s="2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</row>
    <row r="98" spans="1:199" x14ac:dyDescent="0.25">
      <c r="A98" s="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</row>
    <row r="99" spans="1:199" x14ac:dyDescent="0.25">
      <c r="A99" s="2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</row>
    <row r="100" spans="1:199" x14ac:dyDescent="0.25">
      <c r="A100" s="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9"/>
      <c r="AP100" s="9"/>
      <c r="AQ100" s="8"/>
      <c r="AR100" s="7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</row>
  </sheetData>
  <sortState ref="A32:B44">
    <sortCondition descending="1" ref="B32:B44"/>
  </sortState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2015-03-15T00:16:12Z</dcterms:created>
  <dcterms:modified xsi:type="dcterms:W3CDTF">2015-03-15T01:14:58Z</dcterms:modified>
</cp:coreProperties>
</file>